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2345" activeTab="0"/>
  </bookViews>
  <sheets>
    <sheet name="Feuil1" sheetId="1" r:id="rId1"/>
    <sheet name="Feuil2" sheetId="2" r:id="rId2"/>
    <sheet name="Feuil3" sheetId="3" r:id="rId3"/>
    <sheet name="Feuil4" sheetId="4" r:id="rId4"/>
    <sheet name="Feuil6" sheetId="5" r:id="rId5"/>
  </sheets>
  <definedNames>
    <definedName name="_xlnm.Print_Area" localSheetId="0">'Feuil1'!$A$1:$AQ$72</definedName>
  </definedNames>
  <calcPr fullCalcOnLoad="1"/>
</workbook>
</file>

<file path=xl/sharedStrings.xml><?xml version="1.0" encoding="utf-8"?>
<sst xmlns="http://schemas.openxmlformats.org/spreadsheetml/2006/main" count="418" uniqueCount="159">
  <si>
    <t>Dossards</t>
  </si>
  <si>
    <t>Club</t>
  </si>
  <si>
    <t>Spécialités</t>
  </si>
  <si>
    <t>Catégories</t>
  </si>
  <si>
    <t>cm</t>
  </si>
  <si>
    <t>place</t>
  </si>
  <si>
    <t>Souplesse</t>
  </si>
  <si>
    <t>T1</t>
  </si>
  <si>
    <t>T2A</t>
  </si>
  <si>
    <t>Détente</t>
  </si>
  <si>
    <t>T2B</t>
  </si>
  <si>
    <t>T3</t>
  </si>
  <si>
    <t>T4</t>
  </si>
  <si>
    <t>T5</t>
  </si>
  <si>
    <t>nbre</t>
  </si>
  <si>
    <t>temps</t>
  </si>
  <si>
    <t>T6</t>
  </si>
  <si>
    <t>Classement Général</t>
  </si>
  <si>
    <t>points</t>
  </si>
  <si>
    <t>palier</t>
  </si>
  <si>
    <t>Sexe</t>
  </si>
  <si>
    <t>Force Bras</t>
  </si>
  <si>
    <t>Taille / cm</t>
  </si>
  <si>
    <t>Navette
Léger &amp; Coll</t>
  </si>
  <si>
    <t>T7</t>
  </si>
  <si>
    <t>M</t>
  </si>
  <si>
    <t>F</t>
  </si>
  <si>
    <t>Poids -Important</t>
  </si>
  <si>
    <t>Watts</t>
  </si>
  <si>
    <t>Vo2 max</t>
  </si>
  <si>
    <t>NOM Prénom</t>
  </si>
  <si>
    <t>FLOSSE Léo</t>
  </si>
  <si>
    <t>HAMMAECHER Evan</t>
  </si>
  <si>
    <t>HOUPERT Oscar</t>
  </si>
  <si>
    <t>LIARDET Louis</t>
  </si>
  <si>
    <t>PAQUIN Benjamin</t>
  </si>
  <si>
    <t>SPINELLA Matthieu</t>
  </si>
  <si>
    <t>THIRIOT Valentin</t>
  </si>
  <si>
    <t>VINERTA Léonard</t>
  </si>
  <si>
    <t>CHOGNOT Romain</t>
  </si>
  <si>
    <t xml:space="preserve">OSTERMANN Tom </t>
  </si>
  <si>
    <t xml:space="preserve">SORAIN Lancelot </t>
  </si>
  <si>
    <t xml:space="preserve">WEBRE Simon </t>
  </si>
  <si>
    <t>BERNOT Eliot</t>
  </si>
  <si>
    <t>BOTEREL Nathan</t>
  </si>
  <si>
    <t>BOUYS Léo</t>
  </si>
  <si>
    <t>CHENNOUFF Pol</t>
  </si>
  <si>
    <t>CHRISTEN Marius</t>
  </si>
  <si>
    <t>FLEISCH Geoffroy</t>
  </si>
  <si>
    <t>LACOTE Maxel</t>
  </si>
  <si>
    <t>PEIGNE Antoine</t>
  </si>
  <si>
    <t>ROBERT Rémy</t>
  </si>
  <si>
    <t>SIMONIN LudovIc</t>
  </si>
  <si>
    <t>THIERY Hugo</t>
  </si>
  <si>
    <t xml:space="preserve">VASSART Léonie </t>
  </si>
  <si>
    <t>ALCARAZ Yann</t>
  </si>
  <si>
    <t>BOISSON Emmanuel</t>
  </si>
  <si>
    <t>COUSTEIX Gauthier</t>
  </si>
  <si>
    <t>HAZARD Guillaume</t>
  </si>
  <si>
    <t>PREVOST Maxime</t>
  </si>
  <si>
    <t xml:space="preserve">AUBRY Kenny  </t>
  </si>
  <si>
    <t>STAUFFER Loïc</t>
  </si>
  <si>
    <t>COUVAL Romain</t>
  </si>
  <si>
    <t>MOREAU Mattéo</t>
  </si>
  <si>
    <t>SIMEANT Léonard</t>
  </si>
  <si>
    <t>VIGUIER Thomas</t>
  </si>
  <si>
    <t>GUMY Alex</t>
  </si>
  <si>
    <t>REGNIER Samuel</t>
  </si>
  <si>
    <t xml:space="preserve">SALMON François </t>
  </si>
  <si>
    <t>DEMART Douglas</t>
  </si>
  <si>
    <t>DREANO Jules</t>
  </si>
  <si>
    <t>LIARDET Arthur</t>
  </si>
  <si>
    <t>MALBOS Valentin</t>
  </si>
  <si>
    <t>SEYER Julian</t>
  </si>
  <si>
    <t>LAMBERT Nicolas</t>
  </si>
  <si>
    <t xml:space="preserve">GUTHMULLER Rayan </t>
  </si>
  <si>
    <t xml:space="preserve">VASSART Corentin </t>
  </si>
  <si>
    <t>LIARDET Lison</t>
  </si>
  <si>
    <t>THIERY Malaury</t>
  </si>
  <si>
    <t>VTT FUN CLUB</t>
  </si>
  <si>
    <t>LES BAROUDEURS DE LIGNY</t>
  </si>
  <si>
    <t>CCVTT BADONVILLER</t>
  </si>
  <si>
    <t>T8</t>
  </si>
  <si>
    <t>T9</t>
  </si>
  <si>
    <t>T10</t>
  </si>
  <si>
    <t>POINTS</t>
  </si>
  <si>
    <t>Triple Bond sans élan</t>
  </si>
  <si>
    <t>Taille bras tendu / cm</t>
  </si>
  <si>
    <t>Spéciale 6    CLM Maniabilité</t>
  </si>
  <si>
    <t>Spéciale 3 CLM         carré à plat</t>
  </si>
  <si>
    <t>Spéciale 2 CLM     montée racine</t>
  </si>
  <si>
    <t>Spéciale 4 CLM      Enduro</t>
  </si>
  <si>
    <t>Spéciale 5 CLM             DH</t>
  </si>
  <si>
    <t>Spéciale Classement GENERAL</t>
  </si>
  <si>
    <t>Spéciale Classement GENERAL   Total</t>
  </si>
  <si>
    <t>Spéciale 1 MINI XC        en ligne</t>
  </si>
  <si>
    <t>BOULANGER Hugo</t>
  </si>
  <si>
    <t>LOGEARD Julien</t>
  </si>
  <si>
    <t>TRIAL 1</t>
  </si>
  <si>
    <t>TRIAL 2</t>
  </si>
  <si>
    <t>TRIAL 3</t>
  </si>
  <si>
    <t>TRIAL 4</t>
  </si>
  <si>
    <t>TRIAL 5</t>
  </si>
  <si>
    <t>TOTAL</t>
  </si>
  <si>
    <t>DH 1</t>
  </si>
  <si>
    <t>DH 2</t>
  </si>
  <si>
    <t>PLACE</t>
  </si>
  <si>
    <t>N°</t>
  </si>
  <si>
    <t xml:space="preserve">NOM </t>
  </si>
  <si>
    <t>CHRONO</t>
  </si>
  <si>
    <t>MEILLEUR TEMPS</t>
  </si>
  <si>
    <t>TEMPS</t>
  </si>
  <si>
    <t>MINIMES</t>
  </si>
  <si>
    <t>CADETS</t>
  </si>
  <si>
    <t>BENJAMINS</t>
  </si>
  <si>
    <t>Somme T4</t>
  </si>
  <si>
    <t>NB épreuves spéciales</t>
  </si>
  <si>
    <t>Ne pas supprimer !!!!</t>
  </si>
  <si>
    <t>Romain CHOGNOT</t>
  </si>
  <si>
    <t>Loïc TISSERAND</t>
  </si>
  <si>
    <t>Liam GUIBARD</t>
  </si>
  <si>
    <t>Oscar HOUPERT</t>
  </si>
  <si>
    <t>Rémi ASHBY</t>
  </si>
  <si>
    <t>Matthieu SPINELLA</t>
  </si>
  <si>
    <t>Lancelot SORAIN</t>
  </si>
  <si>
    <t>Luc BALANDIER</t>
  </si>
  <si>
    <t>Hugo BOUSSELET</t>
  </si>
  <si>
    <t>Léonie VASSART</t>
  </si>
  <si>
    <t>Célia PICOULET</t>
  </si>
  <si>
    <t>Valentin THORIOT</t>
  </si>
  <si>
    <t>Benjamin PAQUIN</t>
  </si>
  <si>
    <t>Léonard VINERTA</t>
  </si>
  <si>
    <t>Léo FLOSSE</t>
  </si>
  <si>
    <t>Corentin MATHIEU</t>
  </si>
  <si>
    <t>Louis LIARDET</t>
  </si>
  <si>
    <t>SA VERDUN CYCLISME</t>
  </si>
  <si>
    <t>UC BARISIENNE</t>
  </si>
  <si>
    <t>44;0</t>
  </si>
  <si>
    <t>32;7</t>
  </si>
  <si>
    <t>53;0</t>
  </si>
  <si>
    <t>40;3</t>
  </si>
  <si>
    <t>41;4</t>
  </si>
  <si>
    <t>Emilien SCHULTZ</t>
  </si>
  <si>
    <t>Corentin VASSART</t>
  </si>
  <si>
    <t>Kenny AUBRY</t>
  </si>
  <si>
    <t>Jules DREANO</t>
  </si>
  <si>
    <t>Guillaume HAZARD</t>
  </si>
  <si>
    <t>50;8</t>
  </si>
  <si>
    <t>Marius CHRISTEN</t>
  </si>
  <si>
    <t>Nicolas CUTXAN</t>
  </si>
  <si>
    <t>Gregoire MIENVILLE</t>
  </si>
  <si>
    <t>Victor VILMUS</t>
  </si>
  <si>
    <t>Antoine PEIGNE</t>
  </si>
  <si>
    <t>Rémi ROBERT</t>
  </si>
  <si>
    <t>Nathan BOTEREL</t>
  </si>
  <si>
    <t>Samuel REGNIER</t>
  </si>
  <si>
    <t>Ludovic SIMONIN</t>
  </si>
  <si>
    <t>Thomas LHOTE</t>
  </si>
  <si>
    <t>Trial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</si>
</sst>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_-* #,##0.00\ _F_-;\-* #,##0.00\ _F_-;_-* &quot;-&quot;??\ _F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\ &quot;F&quot;_-;\-* #,##0\ &quot;F&quot;_-;_-* &quot;-&quot;\ &quot;F&quot;_-;_-@_-"/>
    <numFmt numFmtId="176" formatCode="[&gt;=3000000000000]#&quot; &quot;##&quot; &quot;##&quot; &quot;##&quot; &quot;###&quot; &quot;###&quot; | &quot;##;#&quot; &quot;##&quot; &quot;##&quot; &quot;##&quot; &quot;###&quot; &quot;###"/>
    <numFmt numFmtId="177" formatCode="0.0"/>
    <numFmt numFmtId="178" formatCode="mm:ss.00"/>
    <numFmt numFmtId="179" formatCode="#,##0.00\ &quot;F&quot;;[Red]\-#,##0.00\ &quot;F&quot;"/>
    <numFmt numFmtId="180" formatCode="0.000"/>
    <numFmt numFmtId="181" formatCode="##\'##\'\'00"/>
    <numFmt numFmtId="182" formatCode="#,##0.0"/>
    <numFmt numFmtId="183" formatCode="##\'##\'\'"/>
    <numFmt numFmtId="184" formatCode="##\'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9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Continuous" vertical="center"/>
    </xf>
    <xf numFmtId="0" fontId="4" fillId="33" borderId="11" xfId="0" applyFont="1" applyFill="1" applyBorder="1" applyAlignment="1">
      <alignment horizontal="centerContinuous" vertical="center"/>
    </xf>
    <xf numFmtId="0" fontId="3" fillId="33" borderId="11" xfId="0" applyFont="1" applyFill="1" applyBorder="1" applyAlignment="1">
      <alignment horizontal="centerContinuous" vertical="center"/>
    </xf>
    <xf numFmtId="0" fontId="3" fillId="33" borderId="12" xfId="0" applyFont="1" applyFill="1" applyBorder="1" applyAlignment="1">
      <alignment horizontal="centerContinuous" vertical="center"/>
    </xf>
    <xf numFmtId="0" fontId="4" fillId="33" borderId="13" xfId="0" applyFont="1" applyFill="1" applyBorder="1" applyAlignment="1">
      <alignment horizontal="centerContinuous" vertical="center"/>
    </xf>
    <xf numFmtId="0" fontId="3" fillId="33" borderId="14" xfId="0" applyFont="1" applyFill="1" applyBorder="1" applyAlignment="1">
      <alignment horizontal="centerContinuous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178" fontId="0" fillId="34" borderId="20" xfId="0" applyNumberFormat="1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2" fontId="0" fillId="34" borderId="20" xfId="0" applyNumberFormat="1" applyFont="1" applyFill="1" applyBorder="1" applyAlignment="1">
      <alignment horizontal="center" vertical="center"/>
    </xf>
    <xf numFmtId="1" fontId="0" fillId="34" borderId="20" xfId="0" applyNumberFormat="1" applyFont="1" applyFill="1" applyBorder="1" applyAlignment="1">
      <alignment horizontal="center" vertical="center"/>
    </xf>
    <xf numFmtId="177" fontId="0" fillId="34" borderId="20" xfId="0" applyNumberFormat="1" applyFont="1" applyFill="1" applyBorder="1" applyAlignment="1">
      <alignment horizontal="center" vertical="center"/>
    </xf>
    <xf numFmtId="1" fontId="5" fillId="34" borderId="20" xfId="0" applyNumberFormat="1" applyFont="1" applyFill="1" applyBorder="1" applyAlignment="1">
      <alignment horizontal="center" vertical="center"/>
    </xf>
    <xf numFmtId="1" fontId="6" fillId="34" borderId="20" xfId="0" applyNumberFormat="1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20" xfId="0" applyBorder="1" applyAlignment="1">
      <alignment/>
    </xf>
    <xf numFmtId="0" fontId="6" fillId="35" borderId="20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center"/>
    </xf>
    <xf numFmtId="0" fontId="0" fillId="0" borderId="20" xfId="0" applyBorder="1" applyAlignment="1">
      <alignment horizontal="left" vertical="center" wrapText="1"/>
    </xf>
    <xf numFmtId="0" fontId="0" fillId="36" borderId="20" xfId="0" applyFill="1" applyBorder="1" applyAlignment="1">
      <alignment horizontal="left" vertical="center" wrapText="1"/>
    </xf>
    <xf numFmtId="0" fontId="46" fillId="0" borderId="20" xfId="0" applyFont="1" applyBorder="1" applyAlignment="1">
      <alignment horizontal="center" vertical="center"/>
    </xf>
    <xf numFmtId="0" fontId="46" fillId="36" borderId="20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 vertical="center"/>
    </xf>
    <xf numFmtId="1" fontId="0" fillId="36" borderId="20" xfId="0" applyNumberFormat="1" applyFont="1" applyFill="1" applyBorder="1" applyAlignment="1">
      <alignment horizontal="center" vertical="center"/>
    </xf>
    <xf numFmtId="177" fontId="0" fillId="36" borderId="20" xfId="0" applyNumberFormat="1" applyFont="1" applyFill="1" applyBorder="1" applyAlignment="1">
      <alignment horizontal="center" vertical="center"/>
    </xf>
    <xf numFmtId="1" fontId="5" fillId="36" borderId="20" xfId="0" applyNumberFormat="1" applyFont="1" applyFill="1" applyBorder="1" applyAlignment="1">
      <alignment horizontal="center" vertical="center"/>
    </xf>
    <xf numFmtId="2" fontId="0" fillId="36" borderId="20" xfId="0" applyNumberFormat="1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178" fontId="0" fillId="36" borderId="20" xfId="0" applyNumberFormat="1" applyFont="1" applyFill="1" applyBorder="1" applyAlignment="1">
      <alignment horizontal="center" vertical="center"/>
    </xf>
    <xf numFmtId="1" fontId="6" fillId="36" borderId="20" xfId="0" applyNumberFormat="1" applyFont="1" applyFill="1" applyBorder="1" applyAlignment="1">
      <alignment horizontal="center" vertical="center"/>
    </xf>
    <xf numFmtId="1" fontId="4" fillId="36" borderId="20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3" fillId="33" borderId="21" xfId="0" applyFont="1" applyFill="1" applyBorder="1" applyAlignment="1">
      <alignment horizontal="centerContinuous" vertical="center"/>
    </xf>
    <xf numFmtId="0" fontId="4" fillId="33" borderId="21" xfId="0" applyFont="1" applyFill="1" applyBorder="1" applyAlignment="1">
      <alignment horizontal="centerContinuous" vertical="center"/>
    </xf>
    <xf numFmtId="0" fontId="4" fillId="33" borderId="22" xfId="0" applyFont="1" applyFill="1" applyBorder="1" applyAlignment="1">
      <alignment horizontal="center" vertical="center"/>
    </xf>
    <xf numFmtId="0" fontId="46" fillId="37" borderId="2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0" borderId="20" xfId="0" applyFont="1" applyBorder="1" applyAlignment="1">
      <alignment vertical="center"/>
    </xf>
    <xf numFmtId="0" fontId="26" fillId="36" borderId="20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46" fillId="36" borderId="20" xfId="0" applyFont="1" applyFill="1" applyBorder="1" applyAlignment="1">
      <alignment horizontal="center" vertical="center"/>
    </xf>
    <xf numFmtId="0" fontId="46" fillId="37" borderId="20" xfId="0" applyFont="1" applyFill="1" applyBorder="1" applyAlignment="1">
      <alignment horizontal="center" vertical="center"/>
    </xf>
    <xf numFmtId="0" fontId="4" fillId="38" borderId="23" xfId="0" applyFont="1" applyFill="1" applyBorder="1" applyAlignment="1">
      <alignment horizontal="center" vertical="center"/>
    </xf>
    <xf numFmtId="178" fontId="0" fillId="38" borderId="20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0" fillId="0" borderId="20" xfId="0" applyBorder="1" applyAlignment="1">
      <alignment vertical="center"/>
    </xf>
    <xf numFmtId="0" fontId="0" fillId="38" borderId="20" xfId="0" applyFill="1" applyBorder="1" applyAlignment="1">
      <alignment/>
    </xf>
    <xf numFmtId="0" fontId="0" fillId="0" borderId="24" xfId="0" applyBorder="1" applyAlignment="1">
      <alignment vertical="center"/>
    </xf>
    <xf numFmtId="0" fontId="3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/>
    </xf>
    <xf numFmtId="0" fontId="0" fillId="39" borderId="24" xfId="0" applyFill="1" applyBorder="1" applyAlignment="1">
      <alignment vertical="center"/>
    </xf>
    <xf numFmtId="0" fontId="0" fillId="40" borderId="25" xfId="0" applyFill="1" applyBorder="1" applyAlignment="1">
      <alignment/>
    </xf>
    <xf numFmtId="0" fontId="0" fillId="40" borderId="26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9" borderId="26" xfId="0" applyFill="1" applyBorder="1" applyAlignment="1">
      <alignment/>
    </xf>
    <xf numFmtId="177" fontId="0" fillId="0" borderId="0" xfId="0" applyNumberForma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1" fontId="5" fillId="12" borderId="20" xfId="0" applyNumberFormat="1" applyFont="1" applyFill="1" applyBorder="1" applyAlignment="1">
      <alignment horizontal="center" vertical="center"/>
    </xf>
    <xf numFmtId="181" fontId="0" fillId="36" borderId="20" xfId="0" applyNumberFormat="1" applyFont="1" applyFill="1" applyBorder="1" applyAlignment="1">
      <alignment horizontal="center" vertical="center"/>
    </xf>
    <xf numFmtId="1" fontId="5" fillId="12" borderId="27" xfId="0" applyNumberFormat="1" applyFont="1" applyFill="1" applyBorder="1" applyAlignment="1">
      <alignment horizontal="center" vertical="center"/>
    </xf>
    <xf numFmtId="0" fontId="28" fillId="41" borderId="0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38" borderId="2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8" fillId="36" borderId="20" xfId="0" applyNumberFormat="1" applyFont="1" applyFill="1" applyBorder="1" applyAlignment="1">
      <alignment horizontal="center" vertical="center"/>
    </xf>
    <xf numFmtId="1" fontId="5" fillId="3" borderId="27" xfId="0" applyNumberFormat="1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Continuous" vertical="center"/>
    </xf>
    <xf numFmtId="1" fontId="6" fillId="36" borderId="29" xfId="0" applyNumberFormat="1" applyFont="1" applyFill="1" applyBorder="1" applyAlignment="1">
      <alignment horizontal="center" vertical="center"/>
    </xf>
    <xf numFmtId="0" fontId="27" fillId="0" borderId="20" xfId="0" applyFont="1" applyBorder="1" applyAlignment="1" applyProtection="1">
      <alignment vertical="center" wrapText="1"/>
      <protection locked="0"/>
    </xf>
    <xf numFmtId="0" fontId="27" fillId="0" borderId="20" xfId="0" applyFont="1" applyBorder="1" applyAlignment="1" applyProtection="1">
      <alignment horizontal="left" vertical="center" wrapText="1"/>
      <protection locked="0"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177" fontId="0" fillId="36" borderId="24" xfId="0" applyNumberFormat="1" applyFont="1" applyFill="1" applyBorder="1" applyAlignment="1" applyProtection="1">
      <alignment horizontal="center" vertical="center"/>
      <protection locked="0"/>
    </xf>
    <xf numFmtId="177" fontId="0" fillId="36" borderId="27" xfId="0" applyNumberFormat="1" applyFont="1" applyFill="1" applyBorder="1" applyAlignment="1" applyProtection="1">
      <alignment horizontal="center" vertical="center"/>
      <protection locked="0"/>
    </xf>
    <xf numFmtId="177" fontId="0" fillId="36" borderId="30" xfId="0" applyNumberFormat="1" applyFont="1" applyFill="1" applyBorder="1" applyAlignment="1" applyProtection="1">
      <alignment horizontal="center" vertical="center"/>
      <protection locked="0"/>
    </xf>
    <xf numFmtId="1" fontId="0" fillId="36" borderId="24" xfId="0" applyNumberFormat="1" applyFont="1" applyFill="1" applyBorder="1" applyAlignment="1" applyProtection="1">
      <alignment horizontal="center" vertical="center"/>
      <protection locked="0"/>
    </xf>
    <xf numFmtId="0" fontId="29" fillId="0" borderId="20" xfId="0" applyFont="1" applyBorder="1" applyAlignment="1" applyProtection="1">
      <alignment horizontal="left" vertical="center" wrapText="1"/>
      <protection locked="0"/>
    </xf>
    <xf numFmtId="0" fontId="27" fillId="36" borderId="20" xfId="0" applyFont="1" applyFill="1" applyBorder="1" applyAlignment="1" applyProtection="1">
      <alignment vertical="center" wrapText="1"/>
      <protection locked="0"/>
    </xf>
    <xf numFmtId="0" fontId="27" fillId="36" borderId="20" xfId="0" applyFont="1" applyFill="1" applyBorder="1" applyAlignment="1" applyProtection="1">
      <alignment horizontal="left" vertical="center" wrapText="1"/>
      <protection locked="0"/>
    </xf>
    <xf numFmtId="177" fontId="0" fillId="36" borderId="27" xfId="0" applyNumberFormat="1" applyFont="1" applyFill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/>
      <protection locked="0"/>
    </xf>
    <xf numFmtId="0" fontId="28" fillId="41" borderId="0" xfId="0" applyFont="1" applyFill="1" applyBorder="1" applyAlignment="1">
      <alignment vertical="center" wrapText="1"/>
    </xf>
    <xf numFmtId="0" fontId="28" fillId="41" borderId="14" xfId="0" applyFont="1" applyFill="1" applyBorder="1" applyAlignment="1">
      <alignment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2" fillId="0" borderId="0" xfId="56" applyFill="1" applyAlignment="1">
      <alignment/>
    </xf>
    <xf numFmtId="0" fontId="0" fillId="41" borderId="0" xfId="0" applyFill="1" applyAlignment="1">
      <alignment/>
    </xf>
    <xf numFmtId="0" fontId="28" fillId="41" borderId="0" xfId="0" applyFont="1" applyFill="1" applyBorder="1" applyAlignment="1" applyProtection="1">
      <alignment vertical="center"/>
      <protection locked="0"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177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4" fillId="36" borderId="20" xfId="0" applyFont="1" applyFill="1" applyBorder="1" applyAlignment="1" applyProtection="1">
      <alignment horizontal="center" vertical="center"/>
      <protection locked="0"/>
    </xf>
    <xf numFmtId="0" fontId="28" fillId="41" borderId="0" xfId="0" applyFont="1" applyFill="1" applyBorder="1" applyAlignment="1" applyProtection="1">
      <alignment vertical="center" wrapText="1"/>
      <protection locked="0"/>
    </xf>
    <xf numFmtId="179" fontId="4" fillId="36" borderId="27" xfId="0" applyNumberFormat="1" applyFont="1" applyFill="1" applyBorder="1" applyAlignment="1" applyProtection="1">
      <alignment horizontal="center" vertical="center"/>
      <protection locked="0"/>
    </xf>
    <xf numFmtId="177" fontId="4" fillId="36" borderId="24" xfId="0" applyNumberFormat="1" applyFont="1" applyFill="1" applyBorder="1" applyAlignment="1" applyProtection="1">
      <alignment horizontal="center" vertical="center"/>
      <protection locked="0"/>
    </xf>
    <xf numFmtId="1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36" borderId="24" xfId="0" applyFont="1" applyFill="1" applyBorder="1" applyAlignment="1" applyProtection="1">
      <alignment horizontal="center" vertical="center"/>
      <protection locked="0"/>
    </xf>
    <xf numFmtId="181" fontId="0" fillId="36" borderId="24" xfId="0" applyNumberFormat="1" applyFont="1" applyFill="1" applyBorder="1" applyAlignment="1" applyProtection="1">
      <alignment horizontal="center" vertical="center"/>
      <protection locked="0"/>
    </xf>
    <xf numFmtId="181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36" borderId="20" xfId="0" applyFill="1" applyBorder="1" applyAlignment="1" applyProtection="1">
      <alignment horizontal="left" vertical="center" wrapText="1"/>
      <protection locked="0"/>
    </xf>
    <xf numFmtId="0" fontId="26" fillId="0" borderId="20" xfId="0" applyFont="1" applyBorder="1" applyAlignment="1" applyProtection="1">
      <alignment vertical="center"/>
      <protection locked="0"/>
    </xf>
    <xf numFmtId="0" fontId="26" fillId="7" borderId="20" xfId="0" applyFont="1" applyFill="1" applyBorder="1" applyAlignment="1" applyProtection="1">
      <alignment vertical="center"/>
      <protection locked="0"/>
    </xf>
    <xf numFmtId="0" fontId="26" fillId="36" borderId="20" xfId="0" applyFont="1" applyFill="1" applyBorder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0" fillId="36" borderId="20" xfId="0" applyFont="1" applyFill="1" applyBorder="1" applyAlignment="1" applyProtection="1">
      <alignment horizontal="left" vertical="center" wrapText="1"/>
      <protection locked="0"/>
    </xf>
    <xf numFmtId="0" fontId="7" fillId="36" borderId="20" xfId="0" applyFont="1" applyFill="1" applyBorder="1" applyAlignment="1" applyProtection="1">
      <alignment horizontal="left" vertical="center" wrapText="1"/>
      <protection locked="0"/>
    </xf>
    <xf numFmtId="0" fontId="0" fillId="7" borderId="20" xfId="0" applyFont="1" applyFill="1" applyBorder="1" applyAlignment="1" applyProtection="1">
      <alignment horizontal="left" vertical="center" wrapText="1"/>
      <protection locked="0"/>
    </xf>
    <xf numFmtId="0" fontId="27" fillId="0" borderId="20" xfId="0" applyFont="1" applyFill="1" applyBorder="1" applyAlignment="1" applyProtection="1">
      <alignment vertical="center"/>
      <protection locked="0"/>
    </xf>
    <xf numFmtId="0" fontId="27" fillId="0" borderId="20" xfId="0" applyFont="1" applyFill="1" applyBorder="1" applyAlignment="1" applyProtection="1">
      <alignment vertical="center" wrapText="1"/>
      <protection locked="0"/>
    </xf>
    <xf numFmtId="0" fontId="7" fillId="36" borderId="20" xfId="0" applyFont="1" applyFill="1" applyBorder="1" applyAlignment="1">
      <alignment horizontal="left" vertical="center" wrapText="1"/>
    </xf>
    <xf numFmtId="0" fontId="0" fillId="36" borderId="20" xfId="0" applyFont="1" applyFill="1" applyBorder="1" applyAlignment="1">
      <alignment horizontal="left" vertical="center" wrapText="1"/>
    </xf>
    <xf numFmtId="184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4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Continuous" vertical="center"/>
    </xf>
    <xf numFmtId="0" fontId="28" fillId="41" borderId="33" xfId="0" applyFont="1" applyFill="1" applyBorder="1" applyAlignment="1">
      <alignment vertical="center"/>
    </xf>
    <xf numFmtId="0" fontId="28" fillId="41" borderId="34" xfId="0" applyFont="1" applyFill="1" applyBorder="1" applyAlignment="1">
      <alignment vertical="center"/>
    </xf>
    <xf numFmtId="0" fontId="28" fillId="41" borderId="30" xfId="0" applyFont="1" applyFill="1" applyBorder="1" applyAlignment="1">
      <alignment vertical="center" wrapText="1"/>
    </xf>
    <xf numFmtId="1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2" fontId="49" fillId="33" borderId="36" xfId="0" applyNumberFormat="1" applyFont="1" applyFill="1" applyBorder="1" applyAlignment="1">
      <alignment horizontal="center" vertical="center" textRotation="90" wrapText="1"/>
    </xf>
    <xf numFmtId="2" fontId="49" fillId="33" borderId="37" xfId="0" applyNumberFormat="1" applyFont="1" applyFill="1" applyBorder="1" applyAlignment="1">
      <alignment horizontal="center" vertical="center" textRotation="90" wrapText="1"/>
    </xf>
    <xf numFmtId="2" fontId="49" fillId="33" borderId="19" xfId="0" applyNumberFormat="1" applyFont="1" applyFill="1" applyBorder="1" applyAlignment="1">
      <alignment horizontal="center" vertical="center" textRotation="90" wrapText="1"/>
    </xf>
    <xf numFmtId="0" fontId="3" fillId="33" borderId="2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2" fontId="3" fillId="33" borderId="39" xfId="0" applyNumberFormat="1" applyFont="1" applyFill="1" applyBorder="1" applyAlignment="1">
      <alignment horizontal="center" vertical="center" textRotation="90" wrapText="1"/>
    </xf>
    <xf numFmtId="2" fontId="3" fillId="33" borderId="40" xfId="0" applyNumberFormat="1" applyFont="1" applyFill="1" applyBorder="1" applyAlignment="1">
      <alignment horizontal="center" vertical="center" textRotation="90" wrapText="1"/>
    </xf>
    <xf numFmtId="2" fontId="3" fillId="33" borderId="18" xfId="0" applyNumberFormat="1" applyFont="1" applyFill="1" applyBorder="1" applyAlignment="1">
      <alignment horizontal="center" vertical="center" textRotation="90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textRotation="90"/>
    </xf>
    <xf numFmtId="0" fontId="3" fillId="33" borderId="37" xfId="0" applyFont="1" applyFill="1" applyBorder="1" applyAlignment="1">
      <alignment horizontal="center" vertical="center" textRotation="90"/>
    </xf>
    <xf numFmtId="0" fontId="3" fillId="33" borderId="19" xfId="0" applyFont="1" applyFill="1" applyBorder="1" applyAlignment="1">
      <alignment horizontal="center" vertical="center" textRotation="90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 textRotation="90"/>
    </xf>
    <xf numFmtId="0" fontId="3" fillId="33" borderId="40" xfId="0" applyFont="1" applyFill="1" applyBorder="1" applyAlignment="1">
      <alignment horizontal="center" vertical="center" textRotation="90"/>
    </xf>
    <xf numFmtId="0" fontId="3" fillId="33" borderId="18" xfId="0" applyFont="1" applyFill="1" applyBorder="1" applyAlignment="1">
      <alignment horizontal="center" vertical="center" textRotation="90"/>
    </xf>
    <xf numFmtId="0" fontId="30" fillId="33" borderId="21" xfId="0" applyFont="1" applyFill="1" applyBorder="1" applyAlignment="1">
      <alignment vertical="center"/>
    </xf>
    <xf numFmtId="0" fontId="30" fillId="33" borderId="43" xfId="0" applyFont="1" applyFill="1" applyBorder="1" applyAlignment="1">
      <alignment vertical="center"/>
    </xf>
    <xf numFmtId="0" fontId="30" fillId="33" borderId="22" xfId="0" applyFont="1" applyFill="1" applyBorder="1" applyAlignment="1">
      <alignment vertical="center"/>
    </xf>
    <xf numFmtId="0" fontId="30" fillId="33" borderId="21" xfId="0" applyFont="1" applyFill="1" applyBorder="1" applyAlignment="1">
      <alignment horizontal="center" vertical="center"/>
    </xf>
    <xf numFmtId="0" fontId="30" fillId="33" borderId="43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textRotation="90"/>
    </xf>
    <xf numFmtId="0" fontId="3" fillId="33" borderId="43" xfId="0" applyFont="1" applyFill="1" applyBorder="1" applyAlignment="1">
      <alignment horizontal="center" vertical="center" textRotation="90"/>
    </xf>
    <xf numFmtId="0" fontId="3" fillId="33" borderId="22" xfId="0" applyFont="1" applyFill="1" applyBorder="1" applyAlignment="1">
      <alignment horizontal="center" vertical="center" textRotation="90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28" fillId="41" borderId="41" xfId="0" applyFont="1" applyFill="1" applyBorder="1" applyAlignment="1">
      <alignment horizontal="center" vertical="center" wrapText="1"/>
    </xf>
    <xf numFmtId="0" fontId="28" fillId="41" borderId="30" xfId="0" applyFont="1" applyFill="1" applyBorder="1" applyAlignment="1">
      <alignment horizontal="center" vertical="center" wrapText="1"/>
    </xf>
    <xf numFmtId="0" fontId="28" fillId="41" borderId="42" xfId="0" applyFont="1" applyFill="1" applyBorder="1" applyAlignment="1">
      <alignment horizontal="center" vertical="center" wrapText="1"/>
    </xf>
    <xf numFmtId="0" fontId="28" fillId="41" borderId="14" xfId="0" applyFont="1" applyFill="1" applyBorder="1" applyAlignment="1">
      <alignment horizontal="center" vertical="center"/>
    </xf>
    <xf numFmtId="177" fontId="3" fillId="33" borderId="39" xfId="0" applyNumberFormat="1" applyFont="1" applyFill="1" applyBorder="1" applyAlignment="1">
      <alignment horizontal="center" vertical="center" textRotation="90" wrapText="1"/>
    </xf>
    <xf numFmtId="177" fontId="3" fillId="33" borderId="40" xfId="0" applyNumberFormat="1" applyFont="1" applyFill="1" applyBorder="1" applyAlignment="1">
      <alignment horizontal="center" vertical="center" textRotation="90" wrapText="1"/>
    </xf>
    <xf numFmtId="177" fontId="3" fillId="33" borderId="18" xfId="0" applyNumberFormat="1" applyFont="1" applyFill="1" applyBorder="1" applyAlignment="1">
      <alignment horizontal="center" vertical="center" textRotation="90" wrapText="1"/>
    </xf>
    <xf numFmtId="0" fontId="28" fillId="41" borderId="42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 shrinkToFit="1"/>
    </xf>
    <xf numFmtId="0" fontId="3" fillId="33" borderId="24" xfId="0" applyFont="1" applyFill="1" applyBorder="1" applyAlignment="1">
      <alignment horizontal="center" vertical="center" wrapText="1" shrinkToFit="1"/>
    </xf>
    <xf numFmtId="0" fontId="3" fillId="33" borderId="21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ont>
        <b/>
        <i val="0"/>
        <color rgb="FF00B050"/>
      </font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ont>
        <b val="0"/>
        <i val="0"/>
        <strike val="0"/>
      </font>
      <fill>
        <patternFill>
          <bgColor theme="5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72"/>
  <sheetViews>
    <sheetView tabSelected="1" zoomScale="110" zoomScaleNormal="110" zoomScalePageLayoutView="0" workbookViewId="0" topLeftCell="A1">
      <pane xSplit="3" ySplit="3" topLeftCell="Z2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E34" sqref="AE34"/>
    </sheetView>
  </sheetViews>
  <sheetFormatPr defaultColWidth="11.421875" defaultRowHeight="12.75"/>
  <cols>
    <col min="1" max="1" width="4.8515625" style="0" customWidth="1"/>
    <col min="2" max="2" width="32.28125" style="67" customWidth="1"/>
    <col min="3" max="3" width="28.421875" style="66" customWidth="1"/>
    <col min="4" max="4" width="6.57421875" style="0" customWidth="1"/>
    <col min="5" max="5" width="5.421875" style="0" customWidth="1"/>
    <col min="6" max="6" width="5.7109375" style="0" customWidth="1"/>
    <col min="7" max="7" width="6.7109375" style="65" customWidth="1"/>
    <col min="8" max="8" width="6.00390625" style="0" customWidth="1"/>
    <col min="9" max="9" width="7.140625" style="0" customWidth="1"/>
    <col min="10" max="10" width="6.00390625" style="0" customWidth="1"/>
    <col min="11" max="11" width="4.57421875" style="0" customWidth="1"/>
    <col min="12" max="12" width="5.421875" style="0" customWidth="1"/>
    <col min="13" max="14" width="5.8515625" style="0" customWidth="1"/>
    <col min="15" max="15" width="7.57421875" style="0" customWidth="1"/>
    <col min="16" max="16" width="5.57421875" style="0" customWidth="1"/>
    <col min="17" max="17" width="5.00390625" style="0" customWidth="1"/>
    <col min="18" max="18" width="5.8515625" style="0" customWidth="1"/>
    <col min="19" max="20" width="6.00390625" style="0" customWidth="1"/>
    <col min="21" max="21" width="8.00390625" style="0" customWidth="1"/>
    <col min="22" max="22" width="5.421875" style="0" customWidth="1"/>
    <col min="23" max="23" width="8.28125" style="0" bestFit="1" customWidth="1"/>
    <col min="24" max="24" width="5.421875" style="0" customWidth="1"/>
    <col min="25" max="25" width="9.00390625" style="0" bestFit="1" customWidth="1"/>
    <col min="26" max="26" width="5.140625" style="0" customWidth="1"/>
    <col min="27" max="27" width="7.28125" style="0" bestFit="1" customWidth="1"/>
    <col min="28" max="28" width="5.140625" style="0" customWidth="1"/>
    <col min="29" max="29" width="7.421875" style="0" customWidth="1"/>
    <col min="30" max="30" width="5.8515625" style="0" customWidth="1"/>
    <col min="31" max="31" width="7.28125" style="0" bestFit="1" customWidth="1"/>
    <col min="32" max="32" width="6.140625" style="0" customWidth="1"/>
    <col min="33" max="33" width="7.140625" style="0" customWidth="1"/>
    <col min="34" max="34" width="7.28125" style="0" customWidth="1"/>
    <col min="35" max="35" width="10.00390625" style="0" bestFit="1" customWidth="1"/>
    <col min="36" max="36" width="8.7109375" style="0" customWidth="1"/>
    <col min="37" max="37" width="10.00390625" style="0" bestFit="1" customWidth="1"/>
    <col min="38" max="38" width="7.28125" style="0" customWidth="1"/>
    <col min="39" max="40" width="10.140625" style="0" customWidth="1"/>
    <col min="41" max="41" width="0.9921875" style="0" customWidth="1"/>
    <col min="42" max="42" width="9.7109375" style="0" customWidth="1"/>
    <col min="43" max="43" width="11.28125" style="0" bestFit="1" customWidth="1"/>
    <col min="44" max="55" width="25.57421875" style="0" customWidth="1"/>
    <col min="56" max="56" width="11.421875" style="73" customWidth="1"/>
    <col min="57" max="57" width="11.421875" style="77" customWidth="1"/>
  </cols>
  <sheetData>
    <row r="1" spans="1:43" ht="19.5" customHeight="1" thickTop="1">
      <c r="A1" s="163" t="s">
        <v>0</v>
      </c>
      <c r="B1" s="166" t="s">
        <v>30</v>
      </c>
      <c r="C1" s="169" t="s">
        <v>1</v>
      </c>
      <c r="D1" s="172" t="s">
        <v>20</v>
      </c>
      <c r="E1" s="172" t="s">
        <v>2</v>
      </c>
      <c r="F1" s="155" t="s">
        <v>3</v>
      </c>
      <c r="G1" s="183" t="s">
        <v>22</v>
      </c>
      <c r="H1" s="139" t="s">
        <v>27</v>
      </c>
      <c r="I1" s="149" t="s">
        <v>87</v>
      </c>
      <c r="J1" s="1" t="s">
        <v>7</v>
      </c>
      <c r="K1" s="2"/>
      <c r="L1" s="39" t="s">
        <v>8</v>
      </c>
      <c r="M1" s="39"/>
      <c r="N1" s="40"/>
      <c r="O1" s="3" t="s">
        <v>10</v>
      </c>
      <c r="P1" s="2"/>
      <c r="Q1" s="142" t="s">
        <v>11</v>
      </c>
      <c r="R1" s="148"/>
      <c r="S1" s="146" t="s">
        <v>12</v>
      </c>
      <c r="T1" s="147"/>
      <c r="U1" s="147"/>
      <c r="V1" s="148"/>
      <c r="W1" s="4" t="s">
        <v>13</v>
      </c>
      <c r="X1" s="5"/>
      <c r="Y1" s="142" t="s">
        <v>16</v>
      </c>
      <c r="Z1" s="143"/>
      <c r="AA1" s="6" t="s">
        <v>24</v>
      </c>
      <c r="AB1" s="6"/>
      <c r="AC1" s="4" t="s">
        <v>82</v>
      </c>
      <c r="AD1" s="5"/>
      <c r="AE1" s="142" t="s">
        <v>83</v>
      </c>
      <c r="AF1" s="143"/>
      <c r="AG1" s="142" t="s">
        <v>84</v>
      </c>
      <c r="AH1" s="143"/>
      <c r="AI1" s="142"/>
      <c r="AJ1" s="143"/>
      <c r="AK1" s="82"/>
      <c r="AL1" s="6"/>
      <c r="AM1" s="1"/>
      <c r="AN1" s="132"/>
      <c r="AP1" s="175" t="s">
        <v>17</v>
      </c>
      <c r="AQ1" s="176"/>
    </row>
    <row r="2" spans="1:57" ht="70.5" customHeight="1">
      <c r="A2" s="164"/>
      <c r="B2" s="167"/>
      <c r="C2" s="170"/>
      <c r="D2" s="173"/>
      <c r="E2" s="173"/>
      <c r="F2" s="156"/>
      <c r="G2" s="184"/>
      <c r="H2" s="140"/>
      <c r="I2" s="150"/>
      <c r="J2" s="158" t="s">
        <v>6</v>
      </c>
      <c r="K2" s="159"/>
      <c r="L2" s="160" t="s">
        <v>9</v>
      </c>
      <c r="M2" s="159"/>
      <c r="N2" s="161"/>
      <c r="O2" s="187" t="s">
        <v>86</v>
      </c>
      <c r="P2" s="188"/>
      <c r="Q2" s="160" t="s">
        <v>21</v>
      </c>
      <c r="R2" s="162"/>
      <c r="S2" s="144" t="s">
        <v>23</v>
      </c>
      <c r="T2" s="153"/>
      <c r="U2" s="153"/>
      <c r="V2" s="154"/>
      <c r="W2" s="152" t="s">
        <v>95</v>
      </c>
      <c r="X2" s="145"/>
      <c r="Y2" s="144" t="s">
        <v>90</v>
      </c>
      <c r="Z2" s="145"/>
      <c r="AA2" s="144" t="s">
        <v>89</v>
      </c>
      <c r="AB2" s="154"/>
      <c r="AC2" s="152" t="s">
        <v>91</v>
      </c>
      <c r="AD2" s="145"/>
      <c r="AE2" s="144" t="s">
        <v>92</v>
      </c>
      <c r="AF2" s="145"/>
      <c r="AG2" s="144" t="s">
        <v>88</v>
      </c>
      <c r="AH2" s="145"/>
      <c r="AI2" s="144" t="s">
        <v>93</v>
      </c>
      <c r="AJ2" s="145"/>
      <c r="AK2" s="144" t="s">
        <v>94</v>
      </c>
      <c r="AL2" s="153"/>
      <c r="AM2" s="152" t="s">
        <v>158</v>
      </c>
      <c r="AN2" s="154"/>
      <c r="AP2" s="177"/>
      <c r="AQ2" s="178"/>
      <c r="BD2" s="137" t="s">
        <v>117</v>
      </c>
      <c r="BE2" s="138"/>
    </row>
    <row r="3" spans="1:57" ht="63" customHeight="1" thickBot="1">
      <c r="A3" s="165"/>
      <c r="B3" s="168"/>
      <c r="C3" s="171"/>
      <c r="D3" s="174"/>
      <c r="E3" s="174"/>
      <c r="F3" s="157"/>
      <c r="G3" s="185"/>
      <c r="H3" s="141"/>
      <c r="I3" s="151"/>
      <c r="J3" s="7" t="s">
        <v>4</v>
      </c>
      <c r="K3" s="8" t="s">
        <v>5</v>
      </c>
      <c r="L3" s="41" t="s">
        <v>4</v>
      </c>
      <c r="M3" s="41" t="s">
        <v>28</v>
      </c>
      <c r="N3" s="41" t="s">
        <v>5</v>
      </c>
      <c r="O3" s="8" t="s">
        <v>25</v>
      </c>
      <c r="P3" s="8" t="s">
        <v>5</v>
      </c>
      <c r="Q3" s="8" t="s">
        <v>14</v>
      </c>
      <c r="R3" s="9" t="s">
        <v>5</v>
      </c>
      <c r="S3" s="8" t="s">
        <v>19</v>
      </c>
      <c r="T3" s="8" t="s">
        <v>15</v>
      </c>
      <c r="U3" s="8" t="s">
        <v>29</v>
      </c>
      <c r="V3" s="9" t="s">
        <v>5</v>
      </c>
      <c r="W3" s="7" t="s">
        <v>15</v>
      </c>
      <c r="X3" s="8" t="s">
        <v>5</v>
      </c>
      <c r="Y3" s="8" t="s">
        <v>15</v>
      </c>
      <c r="Z3" s="8" t="s">
        <v>5</v>
      </c>
      <c r="AA3" s="8" t="s">
        <v>15</v>
      </c>
      <c r="AB3" s="8" t="s">
        <v>5</v>
      </c>
      <c r="AC3" s="7" t="s">
        <v>15</v>
      </c>
      <c r="AD3" s="8" t="s">
        <v>5</v>
      </c>
      <c r="AE3" s="8" t="s">
        <v>15</v>
      </c>
      <c r="AF3" s="8" t="s">
        <v>5</v>
      </c>
      <c r="AG3" s="8" t="s">
        <v>15</v>
      </c>
      <c r="AH3" s="8" t="s">
        <v>5</v>
      </c>
      <c r="AI3" s="8" t="s">
        <v>15</v>
      </c>
      <c r="AJ3" s="8" t="s">
        <v>5</v>
      </c>
      <c r="AK3" s="8" t="s">
        <v>18</v>
      </c>
      <c r="AL3" s="131" t="s">
        <v>5</v>
      </c>
      <c r="AM3" s="7" t="s">
        <v>18</v>
      </c>
      <c r="AN3" s="9" t="s">
        <v>5</v>
      </c>
      <c r="AP3" s="10" t="s">
        <v>18</v>
      </c>
      <c r="AQ3" s="11" t="s">
        <v>5</v>
      </c>
      <c r="BD3" s="72" t="s">
        <v>115</v>
      </c>
      <c r="BE3" s="75" t="s">
        <v>116</v>
      </c>
    </row>
    <row r="4" spans="1:57" ht="24.75" customHeight="1" thickTop="1">
      <c r="A4" s="104"/>
      <c r="B4" s="71"/>
      <c r="C4" s="71"/>
      <c r="D4" s="71"/>
      <c r="E4" s="52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182" t="s">
        <v>114</v>
      </c>
      <c r="S4" s="182"/>
      <c r="T4" s="98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133"/>
      <c r="AN4" s="134"/>
      <c r="AO4" s="71"/>
      <c r="AP4" s="179" t="str">
        <f>R4</f>
        <v>BENJAMINS</v>
      </c>
      <c r="AQ4" s="180"/>
      <c r="BD4" s="76"/>
      <c r="BE4" s="78"/>
    </row>
    <row r="5" spans="1:57" ht="21" customHeight="1">
      <c r="A5" s="24">
        <v>1</v>
      </c>
      <c r="B5" s="117" t="s">
        <v>118</v>
      </c>
      <c r="C5" s="123" t="s">
        <v>79</v>
      </c>
      <c r="D5" s="86" t="s">
        <v>25</v>
      </c>
      <c r="E5" s="86"/>
      <c r="F5" s="87"/>
      <c r="G5" s="88">
        <v>145</v>
      </c>
      <c r="H5" s="89">
        <v>46.5</v>
      </c>
      <c r="I5" s="90">
        <v>190</v>
      </c>
      <c r="J5" s="91">
        <v>-2</v>
      </c>
      <c r="K5" s="68">
        <f>IF(J5="","",RANK(J5,J$5:J$28,0))</f>
        <v>6</v>
      </c>
      <c r="L5" s="113">
        <v>30</v>
      </c>
      <c r="M5" s="113">
        <v>546</v>
      </c>
      <c r="N5" s="68">
        <f>IF(M5="","",RANK(M5,M$5:M$28,0))</f>
        <v>4</v>
      </c>
      <c r="O5" s="108">
        <v>6</v>
      </c>
      <c r="P5" s="68">
        <f>IF(O5="","",RANK(O5,O$5:O$28,0))</f>
        <v>2</v>
      </c>
      <c r="Q5" s="113">
        <v>30</v>
      </c>
      <c r="R5" s="70">
        <f>IF(Q5="","",RANK(Q5,Q$5:Q$28,0))</f>
        <v>6</v>
      </c>
      <c r="S5" s="114"/>
      <c r="T5" s="130"/>
      <c r="U5" s="86"/>
      <c r="V5" s="70">
        <f>IF(BD5="","",RANK(BD5,BD$5:BD$28,0))</f>
      </c>
      <c r="W5" s="115">
        <v>82000</v>
      </c>
      <c r="X5" s="68">
        <f>IF(W5="","",RANK(W5,W$5:W$28,1))</f>
        <v>11</v>
      </c>
      <c r="Y5" s="116">
        <v>25200</v>
      </c>
      <c r="Z5" s="68">
        <f>IF(Y5="","",RANK(Y5,Y$5:Y$28,1))</f>
        <v>10</v>
      </c>
      <c r="AA5" s="116">
        <v>50600</v>
      </c>
      <c r="AB5" s="70">
        <f>IF(AA5="","",RANK(AA5,AA$5:AA$28,1))</f>
        <v>13</v>
      </c>
      <c r="AC5" s="115">
        <v>11700</v>
      </c>
      <c r="AD5" s="68">
        <f>IF(AC5="","",RANK(AC5,AC$5:AC$28,1))</f>
        <v>10</v>
      </c>
      <c r="AE5" s="116">
        <v>22280</v>
      </c>
      <c r="AF5" s="68">
        <f>IF(AE5="","",RANK(AE5,AE$5:AE$28,1))</f>
        <v>7</v>
      </c>
      <c r="AG5" s="116">
        <v>5600</v>
      </c>
      <c r="AH5" s="68">
        <f>IF(AG5="","",RANK(AG5,AG$5:AG$28,1))</f>
        <v>5</v>
      </c>
      <c r="AI5" s="69">
        <f>IF(BE5&lt;12,"non classé",SUM(W5,Y5,AA5,AC5,AE5,AG5))</f>
        <v>197380</v>
      </c>
      <c r="AJ5" s="68">
        <f aca="true" t="shared" si="0" ref="AJ5:AJ16">IF(AI5="non classé","",RANK(AI5,AI$5:AI$28,1))</f>
        <v>10</v>
      </c>
      <c r="AK5" s="80">
        <f>IF(BE5&lt;12,"non classé",SUM(X5,Z5,AB5,AD5,AF5,AH5))</f>
        <v>56</v>
      </c>
      <c r="AL5" s="70">
        <f aca="true" t="shared" si="1" ref="AL5:AL28">IF(AK5="non classé","",RANK(AK5,AK$5:AK$28,1))</f>
        <v>10</v>
      </c>
      <c r="AM5" s="136">
        <v>17</v>
      </c>
      <c r="AN5" s="70">
        <f aca="true" t="shared" si="2" ref="AN5:AN28">IF(AM5="","",RANK(AM5,AM$5:AM$28,0))</f>
        <v>6</v>
      </c>
      <c r="AP5" s="83">
        <f>IF(AK5="non classé","",SUM(K5,N5,P5,R5,AK5,AN5))</f>
        <v>80</v>
      </c>
      <c r="AQ5" s="81">
        <f aca="true" t="shared" si="3" ref="AQ5:AQ27">IF(AK5="non classé","non classé",IF(AP5="","",RANK(AP5,AP$5:AP$28,1)))</f>
        <v>6</v>
      </c>
      <c r="BD5" s="74">
        <f aca="true" t="shared" si="4" ref="BD5:BD27">IF(S5="","",S5+U5)</f>
      </c>
      <c r="BE5" s="79">
        <f>COUNTA(W5:AH5)</f>
        <v>12</v>
      </c>
    </row>
    <row r="6" spans="1:57" ht="21" customHeight="1">
      <c r="A6" s="24">
        <v>2</v>
      </c>
      <c r="B6" s="117" t="s">
        <v>119</v>
      </c>
      <c r="C6" s="124" t="s">
        <v>79</v>
      </c>
      <c r="D6" s="86" t="s">
        <v>25</v>
      </c>
      <c r="E6" s="86"/>
      <c r="F6" s="87"/>
      <c r="G6" s="88">
        <v>146</v>
      </c>
      <c r="H6" s="89">
        <v>38.5</v>
      </c>
      <c r="I6" s="90">
        <v>189</v>
      </c>
      <c r="J6" s="91">
        <v>-6</v>
      </c>
      <c r="K6" s="68">
        <f aca="true" t="shared" si="5" ref="K6:K28">IF(J6="","",RANK(J6,J$5:J$28,0))</f>
        <v>11</v>
      </c>
      <c r="L6" s="113">
        <v>27</v>
      </c>
      <c r="M6" s="113">
        <v>436</v>
      </c>
      <c r="N6" s="68">
        <f aca="true" t="shared" si="6" ref="N6:N28">IF(M6="","",RANK(M6,M$5:M$28,0))</f>
        <v>11</v>
      </c>
      <c r="O6" s="108">
        <v>4.2</v>
      </c>
      <c r="P6" s="68">
        <f aca="true" t="shared" si="7" ref="P6:P28">IF(O6="","",RANK(O6,O$5:O$28,0))</f>
        <v>15</v>
      </c>
      <c r="Q6" s="113">
        <v>17</v>
      </c>
      <c r="R6" s="70">
        <f aca="true" t="shared" si="8" ref="R6:R28">IF(Q6="","",RANK(Q6,Q$5:Q$28,0))</f>
        <v>14</v>
      </c>
      <c r="S6" s="114"/>
      <c r="T6" s="130"/>
      <c r="U6" s="86"/>
      <c r="V6" s="70">
        <f aca="true" t="shared" si="9" ref="V6:V28">IF(BD6="","",RANK(BD6,BD$5:BD$28,0))</f>
      </c>
      <c r="W6" s="115">
        <v>73900</v>
      </c>
      <c r="X6" s="68">
        <f aca="true" t="shared" si="10" ref="X6:X28">IF(W6="","",RANK(W6,W$5:W$28,1))</f>
        <v>4</v>
      </c>
      <c r="Y6" s="116">
        <v>23600</v>
      </c>
      <c r="Z6" s="68">
        <f>IF(Y6="","",RANK(Y6,Y$5:Y$28,1))</f>
        <v>8</v>
      </c>
      <c r="AA6" s="116">
        <v>42600</v>
      </c>
      <c r="AB6" s="70">
        <f aca="true" t="shared" si="11" ref="AB6:AB28">IF(AA6="","",RANK(AA6,AA$5:AA$28,1))</f>
        <v>4</v>
      </c>
      <c r="AC6" s="115">
        <v>12000</v>
      </c>
      <c r="AD6" s="68">
        <f aca="true" t="shared" si="12" ref="AD6:AD28">IF(AC6="","",RANK(AC6,AC$5:AC$28,1))</f>
        <v>11</v>
      </c>
      <c r="AE6" s="116">
        <v>23040</v>
      </c>
      <c r="AF6" s="68">
        <f aca="true" t="shared" si="13" ref="AF6:AF28">IF(AE6="","",RANK(AE6,AE$5:AE$28,1))</f>
        <v>9</v>
      </c>
      <c r="AG6" s="116">
        <v>10200</v>
      </c>
      <c r="AH6" s="68">
        <f aca="true" t="shared" si="14" ref="AH6:AH28">IF(AG6="","",RANK(AG6,AG$5:AG$28,1))</f>
        <v>6</v>
      </c>
      <c r="AI6" s="69">
        <f aca="true" t="shared" si="15" ref="AI6:AI28">IF(BE6&lt;12,"non classé",SUM(W6,Y6,AA6,AC6,AE6,AG6))</f>
        <v>185340</v>
      </c>
      <c r="AJ6" s="68">
        <f t="shared" si="0"/>
        <v>4</v>
      </c>
      <c r="AK6" s="80">
        <f aca="true" t="shared" si="16" ref="AK6:AK30">IF(BE6&lt;12,"non classé",SUM(X6,Z6,AB6,AD6,AF6,AH6))</f>
        <v>42</v>
      </c>
      <c r="AL6" s="70">
        <f t="shared" si="1"/>
        <v>7</v>
      </c>
      <c r="AM6" s="136">
        <v>7</v>
      </c>
      <c r="AN6" s="70">
        <f t="shared" si="2"/>
        <v>13</v>
      </c>
      <c r="AP6" s="83">
        <f aca="true" t="shared" si="17" ref="AP6:AP28">IF(AK6="non classé","",SUM(K6,N6,P6,R6,AK6,AN6))</f>
        <v>106</v>
      </c>
      <c r="AQ6" s="81">
        <f t="shared" si="3"/>
        <v>10</v>
      </c>
      <c r="BD6" s="74">
        <f t="shared" si="4"/>
      </c>
      <c r="BE6" s="79">
        <f aca="true" t="shared" si="18" ref="BE6:BE56">COUNTA(W6:AH6)</f>
        <v>12</v>
      </c>
    </row>
    <row r="7" spans="1:57" ht="21" customHeight="1">
      <c r="A7" s="24">
        <v>3</v>
      </c>
      <c r="B7" s="118" t="s">
        <v>120</v>
      </c>
      <c r="C7" s="123" t="s">
        <v>79</v>
      </c>
      <c r="D7" s="86" t="s">
        <v>25</v>
      </c>
      <c r="E7" s="86"/>
      <c r="F7" s="87"/>
      <c r="G7" s="88">
        <v>144</v>
      </c>
      <c r="H7" s="89">
        <v>36.7</v>
      </c>
      <c r="I7" s="90">
        <v>185</v>
      </c>
      <c r="J7" s="91">
        <v>-4</v>
      </c>
      <c r="K7" s="68">
        <f t="shared" si="5"/>
        <v>10</v>
      </c>
      <c r="L7" s="113">
        <v>25</v>
      </c>
      <c r="M7" s="113">
        <v>398</v>
      </c>
      <c r="N7" s="68">
        <f t="shared" si="6"/>
        <v>13</v>
      </c>
      <c r="O7" s="108">
        <v>5.1</v>
      </c>
      <c r="P7" s="68">
        <f t="shared" si="7"/>
        <v>8</v>
      </c>
      <c r="Q7" s="113">
        <v>19</v>
      </c>
      <c r="R7" s="70">
        <f t="shared" si="8"/>
        <v>13</v>
      </c>
      <c r="S7" s="114"/>
      <c r="T7" s="130"/>
      <c r="U7" s="86"/>
      <c r="V7" s="70">
        <f t="shared" si="9"/>
      </c>
      <c r="W7" s="115">
        <v>84200</v>
      </c>
      <c r="X7" s="68">
        <f t="shared" si="10"/>
        <v>15</v>
      </c>
      <c r="Y7" s="116">
        <v>24400</v>
      </c>
      <c r="Z7" s="68">
        <f>IF(Y7="","",RANK(Y7,Y$5:Y$28,1))</f>
        <v>9</v>
      </c>
      <c r="AA7" s="116">
        <v>51200</v>
      </c>
      <c r="AB7" s="70">
        <f t="shared" si="11"/>
        <v>14</v>
      </c>
      <c r="AC7" s="115">
        <v>13600</v>
      </c>
      <c r="AD7" s="68">
        <f t="shared" si="12"/>
        <v>14</v>
      </c>
      <c r="AE7" s="116">
        <v>31900</v>
      </c>
      <c r="AF7" s="68">
        <f t="shared" si="13"/>
        <v>16</v>
      </c>
      <c r="AG7" s="116">
        <v>13000</v>
      </c>
      <c r="AH7" s="68">
        <f t="shared" si="14"/>
        <v>16</v>
      </c>
      <c r="AI7" s="69">
        <f t="shared" si="15"/>
        <v>218300</v>
      </c>
      <c r="AJ7" s="68">
        <f t="shared" si="0"/>
        <v>13</v>
      </c>
      <c r="AK7" s="80">
        <f t="shared" si="16"/>
        <v>84</v>
      </c>
      <c r="AL7" s="70">
        <f t="shared" si="1"/>
        <v>13</v>
      </c>
      <c r="AM7" s="136">
        <v>13</v>
      </c>
      <c r="AN7" s="70">
        <f t="shared" si="2"/>
        <v>9</v>
      </c>
      <c r="AP7" s="83">
        <f t="shared" si="17"/>
        <v>137</v>
      </c>
      <c r="AQ7" s="81">
        <f t="shared" si="3"/>
        <v>14</v>
      </c>
      <c r="BD7" s="74">
        <f t="shared" si="4"/>
      </c>
      <c r="BE7" s="79">
        <f t="shared" si="18"/>
        <v>12</v>
      </c>
    </row>
    <row r="8" spans="1:57" ht="21" customHeight="1">
      <c r="A8" s="24">
        <v>4</v>
      </c>
      <c r="B8" s="117" t="s">
        <v>121</v>
      </c>
      <c r="C8" s="124" t="s">
        <v>79</v>
      </c>
      <c r="D8" s="86" t="s">
        <v>25</v>
      </c>
      <c r="E8" s="86"/>
      <c r="F8" s="87"/>
      <c r="G8" s="88">
        <v>147</v>
      </c>
      <c r="H8" s="89">
        <v>39.6</v>
      </c>
      <c r="I8" s="90">
        <v>191</v>
      </c>
      <c r="J8" s="91">
        <v>-14</v>
      </c>
      <c r="K8" s="68">
        <f t="shared" si="5"/>
        <v>17</v>
      </c>
      <c r="L8" s="113">
        <v>27</v>
      </c>
      <c r="M8" s="113">
        <v>475</v>
      </c>
      <c r="N8" s="68">
        <f t="shared" si="6"/>
        <v>8</v>
      </c>
      <c r="O8" s="108">
        <v>6.45</v>
      </c>
      <c r="P8" s="68">
        <f t="shared" si="7"/>
        <v>1</v>
      </c>
      <c r="Q8" s="113">
        <v>27</v>
      </c>
      <c r="R8" s="70">
        <f t="shared" si="8"/>
        <v>11</v>
      </c>
      <c r="S8" s="114">
        <v>6</v>
      </c>
      <c r="T8" s="130">
        <v>0</v>
      </c>
      <c r="U8" s="86"/>
      <c r="V8" s="70">
        <f t="shared" si="9"/>
        <v>1</v>
      </c>
      <c r="W8" s="115">
        <v>62700</v>
      </c>
      <c r="X8" s="68">
        <f t="shared" si="10"/>
        <v>1</v>
      </c>
      <c r="Y8" s="116">
        <v>15000</v>
      </c>
      <c r="Z8" s="68">
        <f aca="true" t="shared" si="19" ref="Z8:Z28">IF(Y8="","",RANK(Y8,Y$5:Y$28,1))</f>
        <v>3</v>
      </c>
      <c r="AA8" s="116">
        <v>41700</v>
      </c>
      <c r="AB8" s="70">
        <f t="shared" si="11"/>
        <v>2</v>
      </c>
      <c r="AC8" s="115">
        <v>10200</v>
      </c>
      <c r="AD8" s="68">
        <f t="shared" si="12"/>
        <v>1</v>
      </c>
      <c r="AE8" s="116">
        <v>21200</v>
      </c>
      <c r="AF8" s="68">
        <f t="shared" si="13"/>
        <v>3</v>
      </c>
      <c r="AG8" s="116">
        <v>4900</v>
      </c>
      <c r="AH8" s="68">
        <f t="shared" si="14"/>
        <v>2</v>
      </c>
      <c r="AI8" s="69">
        <f t="shared" si="15"/>
        <v>155700</v>
      </c>
      <c r="AJ8" s="68">
        <f t="shared" si="0"/>
        <v>2</v>
      </c>
      <c r="AK8" s="80">
        <f t="shared" si="16"/>
        <v>12</v>
      </c>
      <c r="AL8" s="70">
        <f t="shared" si="1"/>
        <v>1</v>
      </c>
      <c r="AM8" s="136">
        <v>18</v>
      </c>
      <c r="AN8" s="70">
        <f t="shared" si="2"/>
        <v>4</v>
      </c>
      <c r="AP8" s="83">
        <f t="shared" si="17"/>
        <v>53</v>
      </c>
      <c r="AQ8" s="81">
        <f t="shared" si="3"/>
        <v>2</v>
      </c>
      <c r="BD8" s="74">
        <f t="shared" si="4"/>
        <v>6</v>
      </c>
      <c r="BE8" s="79">
        <f t="shared" si="18"/>
        <v>12</v>
      </c>
    </row>
    <row r="9" spans="1:57" ht="21" customHeight="1">
      <c r="A9" s="24">
        <v>5</v>
      </c>
      <c r="B9" s="117" t="s">
        <v>122</v>
      </c>
      <c r="C9" s="123" t="s">
        <v>79</v>
      </c>
      <c r="D9" s="86" t="s">
        <v>25</v>
      </c>
      <c r="E9" s="86"/>
      <c r="F9" s="87"/>
      <c r="G9" s="88">
        <v>135</v>
      </c>
      <c r="H9" s="89">
        <v>29.6</v>
      </c>
      <c r="I9" s="90">
        <v>172</v>
      </c>
      <c r="J9" s="91">
        <v>-3</v>
      </c>
      <c r="K9" s="68">
        <f t="shared" si="5"/>
        <v>8</v>
      </c>
      <c r="L9" s="113">
        <v>28</v>
      </c>
      <c r="M9" s="113">
        <v>344</v>
      </c>
      <c r="N9" s="68">
        <f t="shared" si="6"/>
        <v>17</v>
      </c>
      <c r="O9" s="108">
        <v>5.1</v>
      </c>
      <c r="P9" s="68">
        <f t="shared" si="7"/>
        <v>8</v>
      </c>
      <c r="Q9" s="113">
        <v>35</v>
      </c>
      <c r="R9" s="70">
        <f t="shared" si="8"/>
        <v>3</v>
      </c>
      <c r="S9" s="114">
        <v>4</v>
      </c>
      <c r="T9" s="130">
        <v>15</v>
      </c>
      <c r="U9" s="86"/>
      <c r="V9" s="70">
        <f t="shared" si="9"/>
        <v>5</v>
      </c>
      <c r="W9" s="115">
        <v>81100</v>
      </c>
      <c r="X9" s="68">
        <f t="shared" si="10"/>
        <v>10</v>
      </c>
      <c r="Y9" s="116">
        <v>21100</v>
      </c>
      <c r="Z9" s="68">
        <f t="shared" si="19"/>
        <v>4</v>
      </c>
      <c r="AA9" s="116">
        <v>45800</v>
      </c>
      <c r="AB9" s="70">
        <f t="shared" si="11"/>
        <v>12</v>
      </c>
      <c r="AC9" s="115">
        <v>12100</v>
      </c>
      <c r="AD9" s="68">
        <f t="shared" si="12"/>
        <v>12</v>
      </c>
      <c r="AE9" s="116">
        <v>24800</v>
      </c>
      <c r="AF9" s="68">
        <f t="shared" si="13"/>
        <v>11</v>
      </c>
      <c r="AG9" s="116">
        <v>12900</v>
      </c>
      <c r="AH9" s="68">
        <f t="shared" si="14"/>
        <v>15</v>
      </c>
      <c r="AI9" s="69">
        <f t="shared" si="15"/>
        <v>197800</v>
      </c>
      <c r="AJ9" s="68">
        <f t="shared" si="0"/>
        <v>11</v>
      </c>
      <c r="AK9" s="80">
        <f t="shared" si="16"/>
        <v>64</v>
      </c>
      <c r="AL9" s="70">
        <f t="shared" si="1"/>
        <v>12</v>
      </c>
      <c r="AM9" s="136">
        <v>10</v>
      </c>
      <c r="AN9" s="70">
        <f t="shared" si="2"/>
        <v>10</v>
      </c>
      <c r="AP9" s="83">
        <f t="shared" si="17"/>
        <v>110</v>
      </c>
      <c r="AQ9" s="81">
        <f t="shared" si="3"/>
        <v>11</v>
      </c>
      <c r="BD9" s="74">
        <f t="shared" si="4"/>
        <v>4</v>
      </c>
      <c r="BE9" s="79">
        <f t="shared" si="18"/>
        <v>12</v>
      </c>
    </row>
    <row r="10" spans="1:57" ht="21" customHeight="1">
      <c r="A10" s="24">
        <v>6</v>
      </c>
      <c r="B10" s="117" t="s">
        <v>123</v>
      </c>
      <c r="C10" s="123" t="s">
        <v>79</v>
      </c>
      <c r="D10" s="86" t="s">
        <v>25</v>
      </c>
      <c r="E10" s="86"/>
      <c r="F10" s="87"/>
      <c r="G10" s="88">
        <v>144</v>
      </c>
      <c r="H10" s="89" t="s">
        <v>137</v>
      </c>
      <c r="I10" s="90">
        <v>187</v>
      </c>
      <c r="J10" s="91">
        <v>9</v>
      </c>
      <c r="K10" s="68">
        <f t="shared" si="5"/>
        <v>1</v>
      </c>
      <c r="L10" s="113">
        <v>29</v>
      </c>
      <c r="M10" s="113">
        <v>522</v>
      </c>
      <c r="N10" s="68">
        <f t="shared" si="6"/>
        <v>6</v>
      </c>
      <c r="O10" s="108">
        <v>4.3</v>
      </c>
      <c r="P10" s="68">
        <f t="shared" si="7"/>
        <v>14</v>
      </c>
      <c r="Q10" s="113">
        <v>31</v>
      </c>
      <c r="R10" s="70">
        <f t="shared" si="8"/>
        <v>5</v>
      </c>
      <c r="S10" s="114"/>
      <c r="T10" s="130"/>
      <c r="U10" s="86"/>
      <c r="V10" s="70">
        <f t="shared" si="9"/>
      </c>
      <c r="W10" s="115">
        <v>80400</v>
      </c>
      <c r="X10" s="68">
        <f t="shared" si="10"/>
        <v>9</v>
      </c>
      <c r="Y10" s="116">
        <v>23100</v>
      </c>
      <c r="Z10" s="68">
        <f t="shared" si="19"/>
        <v>6</v>
      </c>
      <c r="AA10" s="116">
        <v>45100</v>
      </c>
      <c r="AB10" s="70">
        <f t="shared" si="11"/>
        <v>10</v>
      </c>
      <c r="AC10" s="115">
        <v>10400</v>
      </c>
      <c r="AD10" s="68">
        <f t="shared" si="12"/>
        <v>3</v>
      </c>
      <c r="AE10" s="116">
        <v>21700</v>
      </c>
      <c r="AF10" s="68">
        <f t="shared" si="13"/>
        <v>5</v>
      </c>
      <c r="AG10" s="116">
        <v>4900</v>
      </c>
      <c r="AH10" s="68">
        <f t="shared" si="14"/>
        <v>2</v>
      </c>
      <c r="AI10" s="69">
        <f t="shared" si="15"/>
        <v>185600</v>
      </c>
      <c r="AJ10" s="68">
        <f t="shared" si="0"/>
        <v>5</v>
      </c>
      <c r="AK10" s="80">
        <f t="shared" si="16"/>
        <v>35</v>
      </c>
      <c r="AL10" s="70">
        <f t="shared" si="1"/>
        <v>4</v>
      </c>
      <c r="AM10" s="136">
        <v>14</v>
      </c>
      <c r="AN10" s="70">
        <f t="shared" si="2"/>
        <v>8</v>
      </c>
      <c r="AP10" s="83">
        <f t="shared" si="17"/>
        <v>69</v>
      </c>
      <c r="AQ10" s="81">
        <f t="shared" si="3"/>
        <v>4</v>
      </c>
      <c r="BD10" s="74">
        <f t="shared" si="4"/>
      </c>
      <c r="BE10" s="79">
        <f t="shared" si="18"/>
        <v>12</v>
      </c>
    </row>
    <row r="11" spans="1:57" ht="21" customHeight="1">
      <c r="A11" s="24">
        <v>7</v>
      </c>
      <c r="B11" s="118" t="s">
        <v>124</v>
      </c>
      <c r="C11" s="123" t="s">
        <v>135</v>
      </c>
      <c r="D11" s="86" t="s">
        <v>25</v>
      </c>
      <c r="E11" s="86"/>
      <c r="F11" s="87"/>
      <c r="G11" s="88">
        <v>142</v>
      </c>
      <c r="H11" s="89" t="s">
        <v>138</v>
      </c>
      <c r="I11" s="90">
        <v>181</v>
      </c>
      <c r="J11" s="91">
        <v>-3</v>
      </c>
      <c r="K11" s="68">
        <f t="shared" si="5"/>
        <v>8</v>
      </c>
      <c r="L11" s="113">
        <v>27</v>
      </c>
      <c r="M11" s="113">
        <v>367</v>
      </c>
      <c r="N11" s="68">
        <f t="shared" si="6"/>
        <v>16</v>
      </c>
      <c r="O11" s="108">
        <v>4</v>
      </c>
      <c r="P11" s="68">
        <f t="shared" si="7"/>
        <v>16</v>
      </c>
      <c r="Q11" s="113">
        <v>13</v>
      </c>
      <c r="R11" s="70">
        <f t="shared" si="8"/>
        <v>15</v>
      </c>
      <c r="S11" s="114"/>
      <c r="T11" s="130"/>
      <c r="U11" s="86"/>
      <c r="V11" s="70">
        <f t="shared" si="9"/>
      </c>
      <c r="W11" s="115">
        <v>74800</v>
      </c>
      <c r="X11" s="68">
        <f t="shared" si="10"/>
        <v>5</v>
      </c>
      <c r="Y11" s="116">
        <v>30900</v>
      </c>
      <c r="Z11" s="68">
        <f t="shared" si="19"/>
        <v>13</v>
      </c>
      <c r="AA11" s="116">
        <v>43800</v>
      </c>
      <c r="AB11" s="70">
        <f t="shared" si="11"/>
        <v>5</v>
      </c>
      <c r="AC11" s="115">
        <v>11000</v>
      </c>
      <c r="AD11" s="68">
        <f t="shared" si="12"/>
        <v>6</v>
      </c>
      <c r="AE11" s="116">
        <v>22590</v>
      </c>
      <c r="AF11" s="68">
        <f t="shared" si="13"/>
        <v>8</v>
      </c>
      <c r="AG11" s="116">
        <v>11900</v>
      </c>
      <c r="AH11" s="68">
        <f t="shared" si="14"/>
        <v>13</v>
      </c>
      <c r="AI11" s="69">
        <f t="shared" si="15"/>
        <v>194990</v>
      </c>
      <c r="AJ11" s="68">
        <f t="shared" si="0"/>
        <v>9</v>
      </c>
      <c r="AK11" s="80">
        <f t="shared" si="16"/>
        <v>50</v>
      </c>
      <c r="AL11" s="70">
        <f t="shared" si="1"/>
        <v>9</v>
      </c>
      <c r="AM11" s="136">
        <v>7</v>
      </c>
      <c r="AN11" s="70">
        <f t="shared" si="2"/>
        <v>13</v>
      </c>
      <c r="AP11" s="83">
        <f t="shared" si="17"/>
        <v>118</v>
      </c>
      <c r="AQ11" s="81">
        <f t="shared" si="3"/>
        <v>13</v>
      </c>
      <c r="BD11" s="74">
        <f t="shared" si="4"/>
      </c>
      <c r="BE11" s="79">
        <f t="shared" si="18"/>
        <v>12</v>
      </c>
    </row>
    <row r="12" spans="1:57" ht="21" customHeight="1">
      <c r="A12" s="24">
        <v>8</v>
      </c>
      <c r="B12" s="117" t="s">
        <v>125</v>
      </c>
      <c r="C12" s="123" t="s">
        <v>79</v>
      </c>
      <c r="D12" s="86" t="s">
        <v>25</v>
      </c>
      <c r="E12" s="86"/>
      <c r="F12" s="87"/>
      <c r="G12" s="88">
        <v>137</v>
      </c>
      <c r="H12" s="89">
        <v>31</v>
      </c>
      <c r="I12" s="90">
        <v>178</v>
      </c>
      <c r="J12" s="91">
        <v>-8</v>
      </c>
      <c r="K12" s="68">
        <f t="shared" si="5"/>
        <v>12</v>
      </c>
      <c r="L12" s="113">
        <v>31</v>
      </c>
      <c r="M12" s="113">
        <v>392</v>
      </c>
      <c r="N12" s="68">
        <f t="shared" si="6"/>
        <v>14</v>
      </c>
      <c r="O12" s="108">
        <v>4.8</v>
      </c>
      <c r="P12" s="68">
        <f t="shared" si="7"/>
        <v>11</v>
      </c>
      <c r="Q12" s="113">
        <v>30</v>
      </c>
      <c r="R12" s="70">
        <f t="shared" si="8"/>
        <v>6</v>
      </c>
      <c r="S12" s="114"/>
      <c r="T12" s="130"/>
      <c r="U12" s="86"/>
      <c r="V12" s="70">
        <f t="shared" si="9"/>
      </c>
      <c r="W12" s="115">
        <v>85700</v>
      </c>
      <c r="X12" s="68">
        <f t="shared" si="10"/>
        <v>17</v>
      </c>
      <c r="Y12" s="116">
        <v>35300</v>
      </c>
      <c r="Z12" s="68">
        <f t="shared" si="19"/>
        <v>16</v>
      </c>
      <c r="AA12" s="116">
        <v>44100</v>
      </c>
      <c r="AB12" s="70">
        <f t="shared" si="11"/>
        <v>7</v>
      </c>
      <c r="AC12" s="115">
        <v>15600</v>
      </c>
      <c r="AD12" s="68">
        <f t="shared" si="12"/>
        <v>16</v>
      </c>
      <c r="AE12" s="116">
        <v>33900</v>
      </c>
      <c r="AF12" s="68">
        <f t="shared" si="13"/>
        <v>17</v>
      </c>
      <c r="AG12" s="116">
        <v>11700</v>
      </c>
      <c r="AH12" s="68">
        <f t="shared" si="14"/>
        <v>12</v>
      </c>
      <c r="AI12" s="69">
        <f t="shared" si="15"/>
        <v>226300</v>
      </c>
      <c r="AJ12" s="68">
        <f t="shared" si="0"/>
        <v>14</v>
      </c>
      <c r="AK12" s="80">
        <f t="shared" si="16"/>
        <v>85</v>
      </c>
      <c r="AL12" s="70">
        <f t="shared" si="1"/>
        <v>15</v>
      </c>
      <c r="AM12" s="136">
        <v>5</v>
      </c>
      <c r="AN12" s="70">
        <f t="shared" si="2"/>
        <v>15</v>
      </c>
      <c r="AP12" s="83">
        <f t="shared" si="17"/>
        <v>143</v>
      </c>
      <c r="AQ12" s="81">
        <f t="shared" si="3"/>
        <v>15</v>
      </c>
      <c r="BD12" s="74">
        <f t="shared" si="4"/>
      </c>
      <c r="BE12" s="79">
        <f t="shared" si="18"/>
        <v>12</v>
      </c>
    </row>
    <row r="13" spans="1:57" ht="21" customHeight="1">
      <c r="A13" s="24">
        <v>9</v>
      </c>
      <c r="B13" s="119" t="s">
        <v>126</v>
      </c>
      <c r="C13" s="123" t="s">
        <v>135</v>
      </c>
      <c r="D13" s="86" t="s">
        <v>25</v>
      </c>
      <c r="E13" s="86"/>
      <c r="F13" s="87"/>
      <c r="G13" s="88">
        <v>154</v>
      </c>
      <c r="H13" s="89">
        <v>54.1</v>
      </c>
      <c r="I13" s="90">
        <v>199</v>
      </c>
      <c r="J13" s="91">
        <v>-9</v>
      </c>
      <c r="K13" s="68">
        <f t="shared" si="5"/>
        <v>13</v>
      </c>
      <c r="L13" s="113">
        <v>21</v>
      </c>
      <c r="M13" s="113">
        <v>549</v>
      </c>
      <c r="N13" s="68">
        <f t="shared" si="6"/>
        <v>3</v>
      </c>
      <c r="O13" s="108">
        <v>3.6</v>
      </c>
      <c r="P13" s="68">
        <f t="shared" si="7"/>
        <v>17</v>
      </c>
      <c r="Q13" s="113">
        <v>6</v>
      </c>
      <c r="R13" s="70">
        <f t="shared" si="8"/>
        <v>17</v>
      </c>
      <c r="S13" s="114"/>
      <c r="T13" s="130"/>
      <c r="U13" s="86"/>
      <c r="V13" s="70">
        <f t="shared" si="9"/>
      </c>
      <c r="W13" s="115">
        <v>83900</v>
      </c>
      <c r="X13" s="68">
        <f t="shared" si="10"/>
        <v>14</v>
      </c>
      <c r="Y13" s="116">
        <v>30800</v>
      </c>
      <c r="Z13" s="68">
        <f t="shared" si="19"/>
        <v>12</v>
      </c>
      <c r="AA13" s="116">
        <v>52000</v>
      </c>
      <c r="AB13" s="70">
        <f t="shared" si="11"/>
        <v>15</v>
      </c>
      <c r="AC13" s="115">
        <v>12400</v>
      </c>
      <c r="AD13" s="68">
        <f t="shared" si="12"/>
        <v>13</v>
      </c>
      <c r="AE13" s="116">
        <v>30410</v>
      </c>
      <c r="AF13" s="68">
        <f t="shared" si="13"/>
        <v>13</v>
      </c>
      <c r="AG13" s="116">
        <v>20000</v>
      </c>
      <c r="AH13" s="68">
        <f t="shared" si="14"/>
        <v>17</v>
      </c>
      <c r="AI13" s="69">
        <f t="shared" si="15"/>
        <v>229510</v>
      </c>
      <c r="AJ13" s="68">
        <f t="shared" si="0"/>
        <v>17</v>
      </c>
      <c r="AK13" s="80">
        <f t="shared" si="16"/>
        <v>84</v>
      </c>
      <c r="AL13" s="70">
        <f t="shared" si="1"/>
        <v>13</v>
      </c>
      <c r="AM13" s="136">
        <v>3</v>
      </c>
      <c r="AN13" s="70">
        <f t="shared" si="2"/>
        <v>17</v>
      </c>
      <c r="AP13" s="83">
        <f t="shared" si="17"/>
        <v>151</v>
      </c>
      <c r="AQ13" s="81">
        <f t="shared" si="3"/>
        <v>17</v>
      </c>
      <c r="BD13" s="74">
        <f t="shared" si="4"/>
      </c>
      <c r="BE13" s="79">
        <f t="shared" si="18"/>
        <v>12</v>
      </c>
    </row>
    <row r="14" spans="1:57" ht="21" customHeight="1">
      <c r="A14" s="24">
        <v>10</v>
      </c>
      <c r="B14" s="120" t="s">
        <v>127</v>
      </c>
      <c r="C14" s="125" t="s">
        <v>135</v>
      </c>
      <c r="D14" s="86" t="s">
        <v>26</v>
      </c>
      <c r="E14" s="86"/>
      <c r="F14" s="87"/>
      <c r="G14" s="88">
        <v>156</v>
      </c>
      <c r="H14" s="89">
        <v>43.3</v>
      </c>
      <c r="I14" s="90">
        <v>197</v>
      </c>
      <c r="J14" s="91">
        <v>-10</v>
      </c>
      <c r="K14" s="68">
        <f t="shared" si="5"/>
        <v>14</v>
      </c>
      <c r="L14" s="113">
        <v>33</v>
      </c>
      <c r="M14" s="113">
        <v>556</v>
      </c>
      <c r="N14" s="68">
        <f t="shared" si="6"/>
        <v>2</v>
      </c>
      <c r="O14" s="108">
        <v>5.8</v>
      </c>
      <c r="P14" s="68">
        <f t="shared" si="7"/>
        <v>6</v>
      </c>
      <c r="Q14" s="113">
        <v>36</v>
      </c>
      <c r="R14" s="70">
        <f t="shared" si="8"/>
        <v>2</v>
      </c>
      <c r="S14" s="114"/>
      <c r="T14" s="130"/>
      <c r="U14" s="86"/>
      <c r="V14" s="70">
        <f t="shared" si="9"/>
      </c>
      <c r="W14" s="115">
        <v>75300</v>
      </c>
      <c r="X14" s="68">
        <f t="shared" si="10"/>
        <v>6</v>
      </c>
      <c r="Y14" s="116">
        <v>25600</v>
      </c>
      <c r="Z14" s="68">
        <f t="shared" si="19"/>
        <v>11</v>
      </c>
      <c r="AA14" s="116">
        <v>45700</v>
      </c>
      <c r="AB14" s="70">
        <f t="shared" si="11"/>
        <v>11</v>
      </c>
      <c r="AC14" s="115">
        <v>11500</v>
      </c>
      <c r="AD14" s="68">
        <f t="shared" si="12"/>
        <v>9</v>
      </c>
      <c r="AE14" s="116">
        <v>24040</v>
      </c>
      <c r="AF14" s="68">
        <f t="shared" si="13"/>
        <v>10</v>
      </c>
      <c r="AG14" s="116">
        <v>10800</v>
      </c>
      <c r="AH14" s="68">
        <f t="shared" si="14"/>
        <v>10</v>
      </c>
      <c r="AI14" s="69">
        <f t="shared" si="15"/>
        <v>192940</v>
      </c>
      <c r="AJ14" s="68">
        <f t="shared" si="0"/>
        <v>8</v>
      </c>
      <c r="AK14" s="80">
        <f t="shared" si="16"/>
        <v>57</v>
      </c>
      <c r="AL14" s="70">
        <f t="shared" si="1"/>
        <v>11</v>
      </c>
      <c r="AM14" s="136">
        <v>9</v>
      </c>
      <c r="AN14" s="70">
        <f t="shared" si="2"/>
        <v>11</v>
      </c>
      <c r="AP14" s="83">
        <f t="shared" si="17"/>
        <v>92</v>
      </c>
      <c r="AQ14" s="81">
        <f t="shared" si="3"/>
        <v>9</v>
      </c>
      <c r="BD14" s="74">
        <f t="shared" si="4"/>
      </c>
      <c r="BE14" s="79">
        <f t="shared" si="18"/>
        <v>12</v>
      </c>
    </row>
    <row r="15" spans="1:57" ht="21" customHeight="1">
      <c r="A15" s="24">
        <v>11</v>
      </c>
      <c r="B15" s="120" t="s">
        <v>128</v>
      </c>
      <c r="C15" s="125" t="s">
        <v>79</v>
      </c>
      <c r="D15" s="86" t="s">
        <v>26</v>
      </c>
      <c r="E15" s="86"/>
      <c r="F15" s="87"/>
      <c r="G15" s="88">
        <v>145</v>
      </c>
      <c r="H15" s="89" t="s">
        <v>139</v>
      </c>
      <c r="I15" s="90">
        <v>183</v>
      </c>
      <c r="J15" s="91">
        <v>3</v>
      </c>
      <c r="K15" s="68">
        <f t="shared" si="5"/>
        <v>3</v>
      </c>
      <c r="L15" s="113">
        <v>24</v>
      </c>
      <c r="M15" s="113">
        <v>574</v>
      </c>
      <c r="N15" s="68">
        <f t="shared" si="6"/>
        <v>1</v>
      </c>
      <c r="O15" s="108">
        <v>5.9</v>
      </c>
      <c r="P15" s="68">
        <f t="shared" si="7"/>
        <v>4</v>
      </c>
      <c r="Q15" s="113">
        <v>28</v>
      </c>
      <c r="R15" s="70">
        <f t="shared" si="8"/>
        <v>10</v>
      </c>
      <c r="S15" s="114"/>
      <c r="T15" s="130"/>
      <c r="U15" s="86"/>
      <c r="V15" s="70">
        <f t="shared" si="9"/>
      </c>
      <c r="W15" s="115">
        <v>85000</v>
      </c>
      <c r="X15" s="68">
        <f t="shared" si="10"/>
        <v>16</v>
      </c>
      <c r="Y15" s="116">
        <v>33500</v>
      </c>
      <c r="Z15" s="68">
        <f t="shared" si="19"/>
        <v>14</v>
      </c>
      <c r="AA15" s="116">
        <v>53500</v>
      </c>
      <c r="AB15" s="70">
        <f t="shared" si="11"/>
        <v>17</v>
      </c>
      <c r="AC15" s="115">
        <v>15600</v>
      </c>
      <c r="AD15" s="68">
        <f t="shared" si="12"/>
        <v>16</v>
      </c>
      <c r="AE15" s="116">
        <v>30400</v>
      </c>
      <c r="AF15" s="68">
        <f t="shared" si="13"/>
        <v>12</v>
      </c>
      <c r="AG15" s="116">
        <v>11300</v>
      </c>
      <c r="AH15" s="68">
        <f t="shared" si="14"/>
        <v>11</v>
      </c>
      <c r="AI15" s="69">
        <f t="shared" si="15"/>
        <v>229300</v>
      </c>
      <c r="AJ15" s="68">
        <f t="shared" si="0"/>
        <v>15</v>
      </c>
      <c r="AK15" s="80">
        <f t="shared" si="16"/>
        <v>86</v>
      </c>
      <c r="AL15" s="70">
        <f t="shared" si="1"/>
        <v>16</v>
      </c>
      <c r="AM15" s="136">
        <v>8</v>
      </c>
      <c r="AN15" s="70">
        <f t="shared" si="2"/>
        <v>12</v>
      </c>
      <c r="AP15" s="83">
        <f t="shared" si="17"/>
        <v>116</v>
      </c>
      <c r="AQ15" s="81">
        <f t="shared" si="3"/>
        <v>12</v>
      </c>
      <c r="BD15" s="74">
        <f t="shared" si="4"/>
      </c>
      <c r="BE15" s="79">
        <f t="shared" si="18"/>
        <v>12</v>
      </c>
    </row>
    <row r="16" spans="1:57" ht="21" customHeight="1">
      <c r="A16" s="24">
        <v>12</v>
      </c>
      <c r="B16" s="121" t="s">
        <v>129</v>
      </c>
      <c r="C16" s="123" t="s">
        <v>80</v>
      </c>
      <c r="D16" s="86" t="s">
        <v>25</v>
      </c>
      <c r="E16" s="86"/>
      <c r="F16" s="87"/>
      <c r="G16" s="88">
        <v>148</v>
      </c>
      <c r="H16" s="89" t="s">
        <v>140</v>
      </c>
      <c r="I16" s="90">
        <v>184</v>
      </c>
      <c r="J16" s="91">
        <v>-12</v>
      </c>
      <c r="K16" s="68">
        <f t="shared" si="5"/>
        <v>15</v>
      </c>
      <c r="L16" s="113">
        <v>35</v>
      </c>
      <c r="M16" s="113">
        <v>520</v>
      </c>
      <c r="N16" s="68">
        <f t="shared" si="6"/>
        <v>7</v>
      </c>
      <c r="O16" s="108">
        <v>4.5</v>
      </c>
      <c r="P16" s="68">
        <f t="shared" si="7"/>
        <v>13</v>
      </c>
      <c r="Q16" s="113">
        <v>29</v>
      </c>
      <c r="R16" s="70">
        <f t="shared" si="8"/>
        <v>9</v>
      </c>
      <c r="S16" s="114"/>
      <c r="T16" s="130"/>
      <c r="U16" s="86"/>
      <c r="V16" s="70">
        <f t="shared" si="9"/>
      </c>
      <c r="W16" s="115">
        <v>75700</v>
      </c>
      <c r="X16" s="68">
        <f t="shared" si="10"/>
        <v>7</v>
      </c>
      <c r="Y16" s="116">
        <v>22900</v>
      </c>
      <c r="Z16" s="68">
        <f t="shared" si="19"/>
        <v>5</v>
      </c>
      <c r="AA16" s="116">
        <v>43900</v>
      </c>
      <c r="AB16" s="70">
        <f t="shared" si="11"/>
        <v>6</v>
      </c>
      <c r="AC16" s="115">
        <v>11400</v>
      </c>
      <c r="AD16" s="68">
        <f t="shared" si="12"/>
        <v>8</v>
      </c>
      <c r="AE16" s="116">
        <v>22200</v>
      </c>
      <c r="AF16" s="68">
        <f t="shared" si="13"/>
        <v>6</v>
      </c>
      <c r="AG16" s="116">
        <v>10600</v>
      </c>
      <c r="AH16" s="68">
        <f t="shared" si="14"/>
        <v>8</v>
      </c>
      <c r="AI16" s="69">
        <f t="shared" si="15"/>
        <v>186700</v>
      </c>
      <c r="AJ16" s="68">
        <f t="shared" si="0"/>
        <v>6</v>
      </c>
      <c r="AK16" s="80">
        <f t="shared" si="16"/>
        <v>40</v>
      </c>
      <c r="AL16" s="70">
        <f t="shared" si="1"/>
        <v>5</v>
      </c>
      <c r="AM16" s="136">
        <v>16</v>
      </c>
      <c r="AN16" s="70">
        <f t="shared" si="2"/>
        <v>7</v>
      </c>
      <c r="AP16" s="83">
        <f t="shared" si="17"/>
        <v>91</v>
      </c>
      <c r="AQ16" s="81">
        <f t="shared" si="3"/>
        <v>8</v>
      </c>
      <c r="BD16" s="74">
        <f t="shared" si="4"/>
      </c>
      <c r="BE16" s="79">
        <f t="shared" si="18"/>
        <v>12</v>
      </c>
    </row>
    <row r="17" spans="1:57" ht="21" customHeight="1">
      <c r="A17" s="27">
        <v>13</v>
      </c>
      <c r="B17" s="118" t="s">
        <v>130</v>
      </c>
      <c r="C17" s="123" t="s">
        <v>80</v>
      </c>
      <c r="D17" s="86" t="s">
        <v>25</v>
      </c>
      <c r="E17" s="86"/>
      <c r="F17" s="87"/>
      <c r="G17" s="88">
        <v>151</v>
      </c>
      <c r="H17" s="95">
        <v>45</v>
      </c>
      <c r="I17" s="90">
        <v>200</v>
      </c>
      <c r="J17" s="91">
        <v>2</v>
      </c>
      <c r="K17" s="68">
        <f t="shared" si="5"/>
        <v>4</v>
      </c>
      <c r="L17" s="113">
        <v>20</v>
      </c>
      <c r="M17" s="113">
        <v>446</v>
      </c>
      <c r="N17" s="68">
        <f t="shared" si="6"/>
        <v>10</v>
      </c>
      <c r="O17" s="108">
        <v>5</v>
      </c>
      <c r="P17" s="68">
        <f t="shared" si="7"/>
        <v>10</v>
      </c>
      <c r="Q17" s="113">
        <v>10</v>
      </c>
      <c r="R17" s="70">
        <f t="shared" si="8"/>
        <v>16</v>
      </c>
      <c r="S17" s="114">
        <v>5</v>
      </c>
      <c r="T17" s="130">
        <v>0</v>
      </c>
      <c r="U17" s="86"/>
      <c r="V17" s="70">
        <f t="shared" si="9"/>
        <v>4</v>
      </c>
      <c r="W17" s="115">
        <v>82800</v>
      </c>
      <c r="X17" s="68">
        <f t="shared" si="10"/>
        <v>12</v>
      </c>
      <c r="Y17" s="116">
        <v>23400</v>
      </c>
      <c r="Z17" s="68">
        <f t="shared" si="19"/>
        <v>7</v>
      </c>
      <c r="AA17" s="116">
        <v>44900</v>
      </c>
      <c r="AB17" s="70">
        <f t="shared" si="11"/>
        <v>9</v>
      </c>
      <c r="AC17" s="115">
        <v>10400</v>
      </c>
      <c r="AD17" s="68">
        <f t="shared" si="12"/>
        <v>3</v>
      </c>
      <c r="AE17" s="116">
        <v>20730</v>
      </c>
      <c r="AF17" s="68">
        <f t="shared" si="13"/>
        <v>2</v>
      </c>
      <c r="AG17" s="116">
        <v>10400</v>
      </c>
      <c r="AH17" s="68">
        <f t="shared" si="14"/>
        <v>7</v>
      </c>
      <c r="AI17" s="69">
        <f t="shared" si="15"/>
        <v>192630</v>
      </c>
      <c r="AJ17" s="68">
        <f aca="true" t="shared" si="20" ref="AJ17:AJ28">IF(AI17="non classé","",RANK(AI17,AI$5:AI$28,1))</f>
        <v>7</v>
      </c>
      <c r="AK17" s="80">
        <f t="shared" si="16"/>
        <v>40</v>
      </c>
      <c r="AL17" s="70">
        <f t="shared" si="1"/>
        <v>5</v>
      </c>
      <c r="AM17" s="136">
        <v>20</v>
      </c>
      <c r="AN17" s="70">
        <f t="shared" si="2"/>
        <v>2</v>
      </c>
      <c r="AP17" s="83">
        <f t="shared" si="17"/>
        <v>82</v>
      </c>
      <c r="AQ17" s="81">
        <f t="shared" si="3"/>
        <v>7</v>
      </c>
      <c r="BD17" s="74">
        <f t="shared" si="4"/>
        <v>5</v>
      </c>
      <c r="BE17" s="79">
        <f t="shared" si="18"/>
        <v>12</v>
      </c>
    </row>
    <row r="18" spans="1:57" ht="21" customHeight="1">
      <c r="A18" s="24">
        <v>14</v>
      </c>
      <c r="B18" s="117" t="s">
        <v>131</v>
      </c>
      <c r="C18" s="123" t="s">
        <v>80</v>
      </c>
      <c r="D18" s="86" t="s">
        <v>25</v>
      </c>
      <c r="E18" s="86"/>
      <c r="F18" s="87"/>
      <c r="G18" s="88">
        <v>148</v>
      </c>
      <c r="H18" s="89">
        <v>40.05</v>
      </c>
      <c r="I18" s="90">
        <v>192</v>
      </c>
      <c r="J18" s="91">
        <v>1</v>
      </c>
      <c r="K18" s="68">
        <f t="shared" si="5"/>
        <v>5</v>
      </c>
      <c r="L18" s="113">
        <v>29</v>
      </c>
      <c r="M18" s="113">
        <v>475</v>
      </c>
      <c r="N18" s="68">
        <f t="shared" si="6"/>
        <v>8</v>
      </c>
      <c r="O18" s="108">
        <v>5.9</v>
      </c>
      <c r="P18" s="68">
        <f t="shared" si="7"/>
        <v>4</v>
      </c>
      <c r="Q18" s="113">
        <v>30</v>
      </c>
      <c r="R18" s="70">
        <f t="shared" si="8"/>
        <v>6</v>
      </c>
      <c r="S18" s="114"/>
      <c r="T18" s="130"/>
      <c r="U18" s="86"/>
      <c r="V18" s="70">
        <f t="shared" si="9"/>
      </c>
      <c r="W18" s="115">
        <v>80000</v>
      </c>
      <c r="X18" s="68">
        <f t="shared" si="10"/>
        <v>8</v>
      </c>
      <c r="Y18" s="116">
        <v>33500</v>
      </c>
      <c r="Z18" s="68">
        <f t="shared" si="19"/>
        <v>14</v>
      </c>
      <c r="AA18" s="116">
        <v>42000</v>
      </c>
      <c r="AB18" s="70">
        <f t="shared" si="11"/>
        <v>3</v>
      </c>
      <c r="AC18" s="115">
        <v>10600</v>
      </c>
      <c r="AD18" s="68">
        <f t="shared" si="12"/>
        <v>5</v>
      </c>
      <c r="AE18" s="116">
        <v>31300</v>
      </c>
      <c r="AF18" s="68">
        <f t="shared" si="13"/>
        <v>15</v>
      </c>
      <c r="AG18" s="116">
        <v>5400</v>
      </c>
      <c r="AH18" s="68">
        <f t="shared" si="14"/>
        <v>4</v>
      </c>
      <c r="AI18" s="69">
        <f t="shared" si="15"/>
        <v>202800</v>
      </c>
      <c r="AJ18" s="68">
        <f t="shared" si="20"/>
        <v>12</v>
      </c>
      <c r="AK18" s="80">
        <f t="shared" si="16"/>
        <v>49</v>
      </c>
      <c r="AL18" s="70">
        <f t="shared" si="1"/>
        <v>8</v>
      </c>
      <c r="AM18" s="136">
        <v>19</v>
      </c>
      <c r="AN18" s="70">
        <f t="shared" si="2"/>
        <v>3</v>
      </c>
      <c r="AP18" s="83">
        <f t="shared" si="17"/>
        <v>75</v>
      </c>
      <c r="AQ18" s="81">
        <f t="shared" si="3"/>
        <v>5</v>
      </c>
      <c r="BD18" s="74">
        <f t="shared" si="4"/>
      </c>
      <c r="BE18" s="79">
        <f t="shared" si="18"/>
        <v>12</v>
      </c>
    </row>
    <row r="19" spans="1:57" ht="21" customHeight="1">
      <c r="A19" s="28">
        <v>15</v>
      </c>
      <c r="B19" s="119" t="s">
        <v>132</v>
      </c>
      <c r="C19" s="123" t="s">
        <v>136</v>
      </c>
      <c r="D19" s="86" t="s">
        <v>25</v>
      </c>
      <c r="E19" s="86"/>
      <c r="F19" s="87"/>
      <c r="G19" s="88">
        <v>149</v>
      </c>
      <c r="H19" s="89" t="s">
        <v>141</v>
      </c>
      <c r="I19" s="90">
        <v>192</v>
      </c>
      <c r="J19" s="91">
        <v>-13</v>
      </c>
      <c r="K19" s="68">
        <f t="shared" si="5"/>
        <v>16</v>
      </c>
      <c r="L19" s="113">
        <v>34</v>
      </c>
      <c r="M19" s="113">
        <v>531</v>
      </c>
      <c r="N19" s="68">
        <f t="shared" si="6"/>
        <v>5</v>
      </c>
      <c r="O19" s="108">
        <v>5.8</v>
      </c>
      <c r="P19" s="68">
        <f t="shared" si="7"/>
        <v>6</v>
      </c>
      <c r="Q19" s="113">
        <v>35</v>
      </c>
      <c r="R19" s="70">
        <f t="shared" si="8"/>
        <v>3</v>
      </c>
      <c r="S19" s="114">
        <v>6</v>
      </c>
      <c r="T19" s="130">
        <v>0</v>
      </c>
      <c r="U19" s="86"/>
      <c r="V19" s="70">
        <f t="shared" si="9"/>
        <v>1</v>
      </c>
      <c r="W19" s="115">
        <v>71900</v>
      </c>
      <c r="X19" s="68">
        <f t="shared" si="10"/>
        <v>2</v>
      </c>
      <c r="Y19" s="116">
        <v>306</v>
      </c>
      <c r="Z19" s="68">
        <f t="shared" si="19"/>
        <v>1</v>
      </c>
      <c r="AA19" s="116">
        <v>40200</v>
      </c>
      <c r="AB19" s="70">
        <f t="shared" si="11"/>
        <v>1</v>
      </c>
      <c r="AC19" s="115">
        <v>11000</v>
      </c>
      <c r="AD19" s="68">
        <f t="shared" si="12"/>
        <v>6</v>
      </c>
      <c r="AE19" s="116">
        <v>21480</v>
      </c>
      <c r="AF19" s="68">
        <f t="shared" si="13"/>
        <v>4</v>
      </c>
      <c r="AG19" s="116">
        <v>10700</v>
      </c>
      <c r="AH19" s="68">
        <f t="shared" si="14"/>
        <v>9</v>
      </c>
      <c r="AI19" s="69">
        <f t="shared" si="15"/>
        <v>155586</v>
      </c>
      <c r="AJ19" s="68">
        <f t="shared" si="20"/>
        <v>1</v>
      </c>
      <c r="AK19" s="80">
        <f t="shared" si="16"/>
        <v>23</v>
      </c>
      <c r="AL19" s="70">
        <f t="shared" si="1"/>
        <v>3</v>
      </c>
      <c r="AM19" s="136">
        <v>18</v>
      </c>
      <c r="AN19" s="70">
        <f t="shared" si="2"/>
        <v>4</v>
      </c>
      <c r="AP19" s="83">
        <f>IF(AK19="non classé","",SUM(K19,N19,P19,R19,AK19,AN19))</f>
        <v>57</v>
      </c>
      <c r="AQ19" s="81">
        <f t="shared" si="3"/>
        <v>3</v>
      </c>
      <c r="BD19" s="74">
        <f t="shared" si="4"/>
        <v>6</v>
      </c>
      <c r="BE19" s="79">
        <f t="shared" si="18"/>
        <v>12</v>
      </c>
    </row>
    <row r="20" spans="1:57" ht="21" customHeight="1">
      <c r="A20" s="28">
        <v>16</v>
      </c>
      <c r="B20" s="121" t="s">
        <v>133</v>
      </c>
      <c r="C20" s="123" t="s">
        <v>136</v>
      </c>
      <c r="D20" s="86" t="s">
        <v>25</v>
      </c>
      <c r="E20" s="86"/>
      <c r="F20" s="87"/>
      <c r="G20" s="88">
        <v>140</v>
      </c>
      <c r="H20" s="89">
        <v>36.8</v>
      </c>
      <c r="I20" s="90">
        <v>182</v>
      </c>
      <c r="J20" s="91">
        <v>-2</v>
      </c>
      <c r="K20" s="68">
        <f t="shared" si="5"/>
        <v>6</v>
      </c>
      <c r="L20" s="113">
        <v>23</v>
      </c>
      <c r="M20" s="113">
        <v>404</v>
      </c>
      <c r="N20" s="68">
        <f t="shared" si="6"/>
        <v>12</v>
      </c>
      <c r="O20" s="108">
        <v>4.6</v>
      </c>
      <c r="P20" s="68">
        <f t="shared" si="7"/>
        <v>12</v>
      </c>
      <c r="Q20" s="113">
        <v>22</v>
      </c>
      <c r="R20" s="70">
        <f t="shared" si="8"/>
        <v>12</v>
      </c>
      <c r="S20" s="114"/>
      <c r="T20" s="130"/>
      <c r="U20" s="86"/>
      <c r="V20" s="70">
        <f t="shared" si="9"/>
      </c>
      <c r="W20" s="115">
        <v>83500</v>
      </c>
      <c r="X20" s="68">
        <f t="shared" si="10"/>
        <v>13</v>
      </c>
      <c r="Y20" s="116">
        <v>35900</v>
      </c>
      <c r="Z20" s="68">
        <f t="shared" si="19"/>
        <v>17</v>
      </c>
      <c r="AA20" s="116">
        <v>52800</v>
      </c>
      <c r="AB20" s="70">
        <f t="shared" si="11"/>
        <v>16</v>
      </c>
      <c r="AC20" s="115">
        <v>14300</v>
      </c>
      <c r="AD20" s="68">
        <f t="shared" si="12"/>
        <v>15</v>
      </c>
      <c r="AE20" s="116">
        <v>30500</v>
      </c>
      <c r="AF20" s="68">
        <f t="shared" si="13"/>
        <v>14</v>
      </c>
      <c r="AG20" s="116">
        <v>12500</v>
      </c>
      <c r="AH20" s="68">
        <f t="shared" si="14"/>
        <v>14</v>
      </c>
      <c r="AI20" s="69">
        <f t="shared" si="15"/>
        <v>229500</v>
      </c>
      <c r="AJ20" s="68">
        <f t="shared" si="20"/>
        <v>16</v>
      </c>
      <c r="AK20" s="80">
        <f t="shared" si="16"/>
        <v>89</v>
      </c>
      <c r="AL20" s="70">
        <f t="shared" si="1"/>
        <v>17</v>
      </c>
      <c r="AM20" s="136">
        <v>4</v>
      </c>
      <c r="AN20" s="70">
        <f t="shared" si="2"/>
        <v>16</v>
      </c>
      <c r="AP20" s="83">
        <f t="shared" si="17"/>
        <v>147</v>
      </c>
      <c r="AQ20" s="81">
        <f t="shared" si="3"/>
        <v>16</v>
      </c>
      <c r="BD20" s="74">
        <f t="shared" si="4"/>
      </c>
      <c r="BE20" s="79">
        <f t="shared" si="18"/>
        <v>12</v>
      </c>
    </row>
    <row r="21" spans="1:57" ht="21" customHeight="1">
      <c r="A21" s="24">
        <v>17</v>
      </c>
      <c r="B21" s="117" t="s">
        <v>134</v>
      </c>
      <c r="C21" s="124" t="s">
        <v>79</v>
      </c>
      <c r="D21" s="86" t="s">
        <v>25</v>
      </c>
      <c r="E21" s="86"/>
      <c r="F21" s="87"/>
      <c r="G21" s="88">
        <v>138</v>
      </c>
      <c r="H21" s="89">
        <v>28.7</v>
      </c>
      <c r="I21" s="90">
        <v>175</v>
      </c>
      <c r="J21" s="91">
        <v>7</v>
      </c>
      <c r="K21" s="68">
        <f t="shared" si="5"/>
        <v>2</v>
      </c>
      <c r="L21" s="113">
        <v>35</v>
      </c>
      <c r="M21" s="113">
        <v>390</v>
      </c>
      <c r="N21" s="68">
        <f t="shared" si="6"/>
        <v>15</v>
      </c>
      <c r="O21" s="108">
        <v>6</v>
      </c>
      <c r="P21" s="68">
        <f t="shared" si="7"/>
        <v>2</v>
      </c>
      <c r="Q21" s="113">
        <v>48</v>
      </c>
      <c r="R21" s="70">
        <f t="shared" si="8"/>
        <v>1</v>
      </c>
      <c r="S21" s="114">
        <v>6</v>
      </c>
      <c r="T21" s="130">
        <v>0</v>
      </c>
      <c r="U21" s="86"/>
      <c r="V21" s="70">
        <f t="shared" si="9"/>
        <v>1</v>
      </c>
      <c r="W21" s="115">
        <v>73700</v>
      </c>
      <c r="X21" s="68">
        <f t="shared" si="10"/>
        <v>3</v>
      </c>
      <c r="Y21" s="116">
        <v>14700</v>
      </c>
      <c r="Z21" s="68">
        <f t="shared" si="19"/>
        <v>2</v>
      </c>
      <c r="AA21" s="116">
        <v>44400</v>
      </c>
      <c r="AB21" s="70">
        <f t="shared" si="11"/>
        <v>8</v>
      </c>
      <c r="AC21" s="115">
        <v>10200</v>
      </c>
      <c r="AD21" s="68">
        <f t="shared" si="12"/>
        <v>1</v>
      </c>
      <c r="AE21" s="116">
        <v>20400</v>
      </c>
      <c r="AF21" s="68">
        <f t="shared" si="13"/>
        <v>1</v>
      </c>
      <c r="AG21" s="116">
        <v>4500</v>
      </c>
      <c r="AH21" s="68">
        <f t="shared" si="14"/>
        <v>1</v>
      </c>
      <c r="AI21" s="69">
        <f t="shared" si="15"/>
        <v>167900</v>
      </c>
      <c r="AJ21" s="68">
        <f t="shared" si="20"/>
        <v>3</v>
      </c>
      <c r="AK21" s="80">
        <f t="shared" si="16"/>
        <v>16</v>
      </c>
      <c r="AL21" s="70">
        <f t="shared" si="1"/>
        <v>2</v>
      </c>
      <c r="AM21" s="136">
        <v>25</v>
      </c>
      <c r="AN21" s="70">
        <f t="shared" si="2"/>
        <v>1</v>
      </c>
      <c r="AP21" s="83">
        <f t="shared" si="17"/>
        <v>37</v>
      </c>
      <c r="AQ21" s="81">
        <f t="shared" si="3"/>
        <v>1</v>
      </c>
      <c r="BD21" s="74">
        <f t="shared" si="4"/>
        <v>6</v>
      </c>
      <c r="BE21" s="79">
        <f t="shared" si="18"/>
        <v>12</v>
      </c>
    </row>
    <row r="22" spans="1:57" ht="21" customHeight="1">
      <c r="A22" s="24">
        <v>18</v>
      </c>
      <c r="B22" s="122"/>
      <c r="C22" s="92"/>
      <c r="D22" s="86"/>
      <c r="E22" s="86"/>
      <c r="F22" s="87"/>
      <c r="G22" s="88"/>
      <c r="H22" s="89"/>
      <c r="I22" s="90"/>
      <c r="J22" s="91"/>
      <c r="K22" s="68">
        <f t="shared" si="5"/>
      </c>
      <c r="L22" s="113"/>
      <c r="M22" s="113"/>
      <c r="N22" s="68">
        <f t="shared" si="6"/>
      </c>
      <c r="O22" s="108"/>
      <c r="P22" s="68">
        <f t="shared" si="7"/>
      </c>
      <c r="Q22" s="113"/>
      <c r="R22" s="70">
        <f t="shared" si="8"/>
      </c>
      <c r="S22" s="114"/>
      <c r="T22" s="130"/>
      <c r="U22" s="86"/>
      <c r="V22" s="70">
        <f t="shared" si="9"/>
      </c>
      <c r="W22" s="115"/>
      <c r="X22" s="68">
        <f t="shared" si="10"/>
      </c>
      <c r="Y22" s="116"/>
      <c r="Z22" s="68">
        <f t="shared" si="19"/>
      </c>
      <c r="AA22" s="116"/>
      <c r="AB22" s="70">
        <f t="shared" si="11"/>
      </c>
      <c r="AC22" s="115"/>
      <c r="AD22" s="68">
        <f t="shared" si="12"/>
      </c>
      <c r="AE22" s="116"/>
      <c r="AF22" s="68">
        <f t="shared" si="13"/>
      </c>
      <c r="AG22" s="116"/>
      <c r="AH22" s="68">
        <f t="shared" si="14"/>
      </c>
      <c r="AI22" s="69" t="str">
        <f t="shared" si="15"/>
        <v>non classé</v>
      </c>
      <c r="AJ22" s="68">
        <f t="shared" si="20"/>
      </c>
      <c r="AK22" s="80" t="str">
        <f t="shared" si="16"/>
        <v>non classé</v>
      </c>
      <c r="AL22" s="70">
        <f t="shared" si="1"/>
      </c>
      <c r="AM22" s="136"/>
      <c r="AN22" s="70">
        <f t="shared" si="2"/>
      </c>
      <c r="AP22" s="83">
        <f t="shared" si="17"/>
      </c>
      <c r="AQ22" s="81" t="str">
        <f t="shared" si="3"/>
        <v>non classé</v>
      </c>
      <c r="BD22" s="74">
        <f t="shared" si="4"/>
      </c>
      <c r="BE22" s="79">
        <f t="shared" si="18"/>
        <v>6</v>
      </c>
    </row>
    <row r="23" spans="1:57" ht="21" customHeight="1">
      <c r="A23" s="24">
        <v>19</v>
      </c>
      <c r="B23" s="84"/>
      <c r="C23" s="85"/>
      <c r="D23" s="86"/>
      <c r="E23" s="86"/>
      <c r="F23" s="87"/>
      <c r="G23" s="88"/>
      <c r="H23" s="89"/>
      <c r="I23" s="90"/>
      <c r="J23" s="91"/>
      <c r="K23" s="68">
        <f t="shared" si="5"/>
      </c>
      <c r="L23" s="113"/>
      <c r="M23" s="113"/>
      <c r="N23" s="68">
        <f t="shared" si="6"/>
      </c>
      <c r="O23" s="108"/>
      <c r="P23" s="68">
        <f t="shared" si="7"/>
      </c>
      <c r="Q23" s="113"/>
      <c r="R23" s="70">
        <f t="shared" si="8"/>
      </c>
      <c r="S23" s="114"/>
      <c r="T23" s="130"/>
      <c r="U23" s="86"/>
      <c r="V23" s="70">
        <f t="shared" si="9"/>
      </c>
      <c r="W23" s="115"/>
      <c r="X23" s="68">
        <f t="shared" si="10"/>
      </c>
      <c r="Y23" s="116"/>
      <c r="Z23" s="68">
        <f t="shared" si="19"/>
      </c>
      <c r="AA23" s="116"/>
      <c r="AB23" s="70">
        <f t="shared" si="11"/>
      </c>
      <c r="AC23" s="115"/>
      <c r="AD23" s="68">
        <f t="shared" si="12"/>
      </c>
      <c r="AE23" s="116"/>
      <c r="AF23" s="68">
        <f t="shared" si="13"/>
      </c>
      <c r="AG23" s="116"/>
      <c r="AH23" s="68">
        <f t="shared" si="14"/>
      </c>
      <c r="AI23" s="69" t="str">
        <f t="shared" si="15"/>
        <v>non classé</v>
      </c>
      <c r="AJ23" s="68">
        <f t="shared" si="20"/>
      </c>
      <c r="AK23" s="80" t="str">
        <f t="shared" si="16"/>
        <v>non classé</v>
      </c>
      <c r="AL23" s="70">
        <f t="shared" si="1"/>
      </c>
      <c r="AM23" s="136"/>
      <c r="AN23" s="70">
        <f t="shared" si="2"/>
      </c>
      <c r="AP23" s="83">
        <f t="shared" si="17"/>
      </c>
      <c r="AQ23" s="81" t="str">
        <f t="shared" si="3"/>
        <v>non classé</v>
      </c>
      <c r="BD23" s="74">
        <f t="shared" si="4"/>
      </c>
      <c r="BE23" s="79">
        <f t="shared" si="18"/>
        <v>6</v>
      </c>
    </row>
    <row r="24" spans="1:57" ht="21" customHeight="1">
      <c r="A24" s="24">
        <v>20</v>
      </c>
      <c r="B24" s="84"/>
      <c r="C24" s="85"/>
      <c r="D24" s="86"/>
      <c r="E24" s="86"/>
      <c r="F24" s="87"/>
      <c r="G24" s="88"/>
      <c r="H24" s="95"/>
      <c r="I24" s="90"/>
      <c r="J24" s="91"/>
      <c r="K24" s="68">
        <f t="shared" si="5"/>
      </c>
      <c r="L24" s="113"/>
      <c r="M24" s="113"/>
      <c r="N24" s="68">
        <f t="shared" si="6"/>
      </c>
      <c r="O24" s="108"/>
      <c r="P24" s="68">
        <f t="shared" si="7"/>
      </c>
      <c r="Q24" s="113"/>
      <c r="R24" s="70">
        <f t="shared" si="8"/>
      </c>
      <c r="S24" s="114"/>
      <c r="T24" s="130"/>
      <c r="U24" s="86"/>
      <c r="V24" s="70">
        <f t="shared" si="9"/>
      </c>
      <c r="W24" s="115"/>
      <c r="X24" s="68">
        <f t="shared" si="10"/>
      </c>
      <c r="Y24" s="116"/>
      <c r="Z24" s="68">
        <f t="shared" si="19"/>
      </c>
      <c r="AA24" s="116"/>
      <c r="AB24" s="70">
        <f t="shared" si="11"/>
      </c>
      <c r="AC24" s="115"/>
      <c r="AD24" s="68">
        <f t="shared" si="12"/>
      </c>
      <c r="AE24" s="116"/>
      <c r="AF24" s="68">
        <f t="shared" si="13"/>
      </c>
      <c r="AG24" s="116"/>
      <c r="AH24" s="68">
        <f t="shared" si="14"/>
      </c>
      <c r="AI24" s="69" t="str">
        <f t="shared" si="15"/>
        <v>non classé</v>
      </c>
      <c r="AJ24" s="68">
        <f t="shared" si="20"/>
      </c>
      <c r="AK24" s="80" t="str">
        <f t="shared" si="16"/>
        <v>non classé</v>
      </c>
      <c r="AL24" s="70">
        <f t="shared" si="1"/>
      </c>
      <c r="AM24" s="136"/>
      <c r="AN24" s="70">
        <f t="shared" si="2"/>
      </c>
      <c r="AP24" s="83">
        <f t="shared" si="17"/>
      </c>
      <c r="AQ24" s="81" t="str">
        <f t="shared" si="3"/>
        <v>non classé</v>
      </c>
      <c r="BD24" s="74">
        <f t="shared" si="4"/>
      </c>
      <c r="BE24" s="79">
        <f t="shared" si="18"/>
        <v>6</v>
      </c>
    </row>
    <row r="25" spans="1:57" ht="21" customHeight="1">
      <c r="A25" s="24">
        <v>21</v>
      </c>
      <c r="B25" s="84"/>
      <c r="C25" s="85"/>
      <c r="D25" s="86"/>
      <c r="E25" s="86"/>
      <c r="F25" s="87"/>
      <c r="G25" s="88"/>
      <c r="H25" s="89"/>
      <c r="I25" s="90"/>
      <c r="J25" s="91"/>
      <c r="K25" s="68">
        <f t="shared" si="5"/>
      </c>
      <c r="L25" s="113"/>
      <c r="M25" s="113"/>
      <c r="N25" s="68">
        <f t="shared" si="6"/>
      </c>
      <c r="O25" s="108"/>
      <c r="P25" s="68">
        <f t="shared" si="7"/>
      </c>
      <c r="Q25" s="113"/>
      <c r="R25" s="70">
        <f t="shared" si="8"/>
      </c>
      <c r="S25" s="114"/>
      <c r="T25" s="130"/>
      <c r="U25" s="86"/>
      <c r="V25" s="70">
        <f t="shared" si="9"/>
      </c>
      <c r="W25" s="115"/>
      <c r="X25" s="68">
        <f t="shared" si="10"/>
      </c>
      <c r="Y25" s="116"/>
      <c r="Z25" s="68">
        <f t="shared" si="19"/>
      </c>
      <c r="AA25" s="116"/>
      <c r="AB25" s="70">
        <f t="shared" si="11"/>
      </c>
      <c r="AC25" s="115"/>
      <c r="AD25" s="68">
        <f t="shared" si="12"/>
      </c>
      <c r="AE25" s="116"/>
      <c r="AF25" s="68">
        <f t="shared" si="13"/>
      </c>
      <c r="AG25" s="116"/>
      <c r="AH25" s="68">
        <f t="shared" si="14"/>
      </c>
      <c r="AI25" s="69" t="str">
        <f t="shared" si="15"/>
        <v>non classé</v>
      </c>
      <c r="AJ25" s="68">
        <f t="shared" si="20"/>
      </c>
      <c r="AK25" s="80" t="str">
        <f t="shared" si="16"/>
        <v>non classé</v>
      </c>
      <c r="AL25" s="70">
        <f t="shared" si="1"/>
      </c>
      <c r="AM25" s="136"/>
      <c r="AN25" s="70">
        <f t="shared" si="2"/>
      </c>
      <c r="AP25" s="83">
        <f t="shared" si="17"/>
      </c>
      <c r="AQ25" s="81" t="str">
        <f t="shared" si="3"/>
        <v>non classé</v>
      </c>
      <c r="BD25" s="74">
        <f t="shared" si="4"/>
      </c>
      <c r="BE25" s="79">
        <f t="shared" si="18"/>
        <v>6</v>
      </c>
    </row>
    <row r="26" spans="1:57" ht="21" customHeight="1">
      <c r="A26" s="24">
        <v>22</v>
      </c>
      <c r="B26" s="84"/>
      <c r="C26" s="85"/>
      <c r="D26" s="86"/>
      <c r="E26" s="86"/>
      <c r="F26" s="87"/>
      <c r="G26" s="88"/>
      <c r="H26" s="89"/>
      <c r="I26" s="90"/>
      <c r="J26" s="91"/>
      <c r="K26" s="68">
        <f t="shared" si="5"/>
      </c>
      <c r="L26" s="113"/>
      <c r="M26" s="113"/>
      <c r="N26" s="68">
        <f t="shared" si="6"/>
      </c>
      <c r="O26" s="108"/>
      <c r="P26" s="68">
        <f t="shared" si="7"/>
      </c>
      <c r="Q26" s="113"/>
      <c r="R26" s="70">
        <f t="shared" si="8"/>
      </c>
      <c r="S26" s="114"/>
      <c r="T26" s="130"/>
      <c r="U26" s="86"/>
      <c r="V26" s="70">
        <f t="shared" si="9"/>
      </c>
      <c r="W26" s="115"/>
      <c r="X26" s="68">
        <f t="shared" si="10"/>
      </c>
      <c r="Y26" s="116"/>
      <c r="Z26" s="68">
        <f t="shared" si="19"/>
      </c>
      <c r="AA26" s="116"/>
      <c r="AB26" s="70">
        <f t="shared" si="11"/>
      </c>
      <c r="AC26" s="115"/>
      <c r="AD26" s="68">
        <f t="shared" si="12"/>
      </c>
      <c r="AE26" s="116"/>
      <c r="AF26" s="68">
        <f t="shared" si="13"/>
      </c>
      <c r="AG26" s="116"/>
      <c r="AH26" s="68">
        <f t="shared" si="14"/>
      </c>
      <c r="AI26" s="69" t="str">
        <f t="shared" si="15"/>
        <v>non classé</v>
      </c>
      <c r="AJ26" s="68">
        <f t="shared" si="20"/>
      </c>
      <c r="AK26" s="80" t="str">
        <f t="shared" si="16"/>
        <v>non classé</v>
      </c>
      <c r="AL26" s="70">
        <f t="shared" si="1"/>
      </c>
      <c r="AM26" s="136"/>
      <c r="AN26" s="70">
        <f t="shared" si="2"/>
      </c>
      <c r="AP26" s="83">
        <f t="shared" si="17"/>
      </c>
      <c r="AQ26" s="81" t="str">
        <f t="shared" si="3"/>
        <v>non classé</v>
      </c>
      <c r="BD26" s="74">
        <f t="shared" si="4"/>
      </c>
      <c r="BE26" s="79">
        <f t="shared" si="18"/>
        <v>6</v>
      </c>
    </row>
    <row r="27" spans="1:57" ht="21" customHeight="1">
      <c r="A27" s="24">
        <v>23</v>
      </c>
      <c r="B27" s="93"/>
      <c r="C27" s="94"/>
      <c r="D27" s="86"/>
      <c r="E27" s="86"/>
      <c r="F27" s="87"/>
      <c r="G27" s="88"/>
      <c r="H27" s="89"/>
      <c r="I27" s="90"/>
      <c r="J27" s="91"/>
      <c r="K27" s="68">
        <f t="shared" si="5"/>
      </c>
      <c r="L27" s="113"/>
      <c r="M27" s="113"/>
      <c r="N27" s="68">
        <f t="shared" si="6"/>
      </c>
      <c r="O27" s="108"/>
      <c r="P27" s="68">
        <f t="shared" si="7"/>
      </c>
      <c r="Q27" s="113"/>
      <c r="R27" s="70">
        <f t="shared" si="8"/>
      </c>
      <c r="S27" s="114"/>
      <c r="T27" s="130"/>
      <c r="U27" s="86"/>
      <c r="V27" s="70">
        <f t="shared" si="9"/>
      </c>
      <c r="W27" s="115"/>
      <c r="X27" s="68">
        <f t="shared" si="10"/>
      </c>
      <c r="Y27" s="116"/>
      <c r="Z27" s="68">
        <f t="shared" si="19"/>
      </c>
      <c r="AA27" s="116"/>
      <c r="AB27" s="70">
        <f t="shared" si="11"/>
      </c>
      <c r="AC27" s="115"/>
      <c r="AD27" s="68">
        <f t="shared" si="12"/>
      </c>
      <c r="AE27" s="116"/>
      <c r="AF27" s="68">
        <f t="shared" si="13"/>
      </c>
      <c r="AG27" s="116"/>
      <c r="AH27" s="68">
        <f t="shared" si="14"/>
      </c>
      <c r="AI27" s="69" t="str">
        <f t="shared" si="15"/>
        <v>non classé</v>
      </c>
      <c r="AJ27" s="68">
        <f t="shared" si="20"/>
      </c>
      <c r="AK27" s="80" t="str">
        <f t="shared" si="16"/>
        <v>non classé</v>
      </c>
      <c r="AL27" s="70">
        <f t="shared" si="1"/>
      </c>
      <c r="AM27" s="136"/>
      <c r="AN27" s="70">
        <f t="shared" si="2"/>
      </c>
      <c r="AP27" s="83">
        <f t="shared" si="17"/>
      </c>
      <c r="AQ27" s="81" t="str">
        <f t="shared" si="3"/>
        <v>non classé</v>
      </c>
      <c r="BD27" s="74">
        <f t="shared" si="4"/>
      </c>
      <c r="BE27" s="79">
        <f t="shared" si="18"/>
        <v>6</v>
      </c>
    </row>
    <row r="28" spans="1:57" ht="21" customHeight="1">
      <c r="A28" s="24">
        <v>24</v>
      </c>
      <c r="B28" s="126"/>
      <c r="C28" s="96"/>
      <c r="D28" s="86"/>
      <c r="E28" s="86"/>
      <c r="F28" s="87"/>
      <c r="G28" s="88"/>
      <c r="H28" s="89"/>
      <c r="I28" s="90"/>
      <c r="J28" s="91"/>
      <c r="K28" s="68">
        <f t="shared" si="5"/>
      </c>
      <c r="L28" s="113"/>
      <c r="M28" s="113"/>
      <c r="N28" s="68">
        <f t="shared" si="6"/>
      </c>
      <c r="O28" s="108"/>
      <c r="P28" s="68">
        <f t="shared" si="7"/>
      </c>
      <c r="Q28" s="113"/>
      <c r="R28" s="70">
        <f t="shared" si="8"/>
      </c>
      <c r="S28" s="114"/>
      <c r="T28" s="130"/>
      <c r="U28" s="86"/>
      <c r="V28" s="70">
        <f t="shared" si="9"/>
      </c>
      <c r="W28" s="115"/>
      <c r="X28" s="68">
        <f t="shared" si="10"/>
      </c>
      <c r="Y28" s="116"/>
      <c r="Z28" s="68">
        <f t="shared" si="19"/>
      </c>
      <c r="AA28" s="116"/>
      <c r="AB28" s="70">
        <f t="shared" si="11"/>
      </c>
      <c r="AC28" s="115"/>
      <c r="AD28" s="68">
        <f t="shared" si="12"/>
      </c>
      <c r="AE28" s="116"/>
      <c r="AF28" s="68">
        <f t="shared" si="13"/>
      </c>
      <c r="AG28" s="116"/>
      <c r="AH28" s="68">
        <f t="shared" si="14"/>
      </c>
      <c r="AI28" s="69" t="str">
        <f t="shared" si="15"/>
        <v>non classé</v>
      </c>
      <c r="AJ28" s="68">
        <f t="shared" si="20"/>
      </c>
      <c r="AK28" s="80" t="str">
        <f t="shared" si="16"/>
        <v>non classé</v>
      </c>
      <c r="AL28" s="70">
        <f t="shared" si="1"/>
      </c>
      <c r="AM28" s="136"/>
      <c r="AN28" s="70">
        <f t="shared" si="2"/>
      </c>
      <c r="AP28" s="83">
        <f t="shared" si="17"/>
      </c>
      <c r="AQ28" s="81" t="str">
        <f>IF(AK28="non classé","non classé",IF(AP28="","",RANK(AP28,AP$5:AP$28,1)))</f>
        <v>non classé</v>
      </c>
      <c r="BD28" s="74">
        <f>IF(S28="","",S28+U28)</f>
      </c>
      <c r="BE28" s="79">
        <f t="shared" si="18"/>
        <v>6</v>
      </c>
    </row>
    <row r="29" spans="1:57" ht="21" customHeight="1">
      <c r="A29" s="71"/>
      <c r="B29" s="105"/>
      <c r="C29" s="105"/>
      <c r="D29" s="105"/>
      <c r="E29" s="105"/>
      <c r="F29" s="105"/>
      <c r="G29" s="105"/>
      <c r="H29" s="105"/>
      <c r="I29" s="105"/>
      <c r="J29" s="105"/>
      <c r="K29" s="71"/>
      <c r="L29" s="105"/>
      <c r="M29" s="105"/>
      <c r="N29" s="71"/>
      <c r="O29" s="105"/>
      <c r="P29" s="71"/>
      <c r="Q29" s="105"/>
      <c r="R29" s="186" t="s">
        <v>113</v>
      </c>
      <c r="S29" s="186"/>
      <c r="T29" s="71"/>
      <c r="U29" s="71"/>
      <c r="V29" s="71"/>
      <c r="W29" s="105"/>
      <c r="X29" s="71"/>
      <c r="Y29" s="105"/>
      <c r="Z29" s="71"/>
      <c r="AA29" s="105"/>
      <c r="AB29" s="71"/>
      <c r="AC29" s="105"/>
      <c r="AD29" s="71"/>
      <c r="AE29" s="105"/>
      <c r="AF29" s="71"/>
      <c r="AG29" s="105"/>
      <c r="AH29" s="71"/>
      <c r="AI29" s="71"/>
      <c r="AJ29" s="71"/>
      <c r="AK29" s="71"/>
      <c r="AL29" s="71"/>
      <c r="AM29" s="71"/>
      <c r="AN29" s="71"/>
      <c r="AO29" s="71"/>
      <c r="AP29" s="179" t="str">
        <f>R29</f>
        <v>CADETS</v>
      </c>
      <c r="AQ29" s="180"/>
      <c r="BD29" s="76"/>
      <c r="BE29" s="78"/>
    </row>
    <row r="30" spans="1:57" ht="21" customHeight="1">
      <c r="A30" s="28">
        <v>25</v>
      </c>
      <c r="B30" s="26" t="s">
        <v>142</v>
      </c>
      <c r="C30" s="123" t="s">
        <v>81</v>
      </c>
      <c r="D30" s="106" t="s">
        <v>25</v>
      </c>
      <c r="E30" s="86"/>
      <c r="F30" s="107"/>
      <c r="G30" s="88">
        <v>163</v>
      </c>
      <c r="H30" s="108">
        <v>49.1</v>
      </c>
      <c r="I30" s="89">
        <v>214</v>
      </c>
      <c r="J30" s="91">
        <v>1</v>
      </c>
      <c r="K30" s="68">
        <f>IF(J30="","",RANK(J30,J$30:J$40,0))</f>
        <v>3</v>
      </c>
      <c r="L30" s="113">
        <v>33</v>
      </c>
      <c r="M30" s="113">
        <v>632</v>
      </c>
      <c r="N30" s="68">
        <f>IF(M30="","",RANK(M30,M$30:M$40,0))</f>
        <v>5</v>
      </c>
      <c r="O30" s="108">
        <v>5.8</v>
      </c>
      <c r="P30" s="68">
        <f>IF(O30="","",RANK(O30,O$30:O$40,0))</f>
        <v>3</v>
      </c>
      <c r="Q30" s="113">
        <v>20</v>
      </c>
      <c r="R30" s="70">
        <f>IF(Q30="","",RANK(Q30,Q$30:Q$40,0))</f>
        <v>4</v>
      </c>
      <c r="S30" s="114">
        <v>8</v>
      </c>
      <c r="T30" s="130">
        <v>0</v>
      </c>
      <c r="U30" s="86"/>
      <c r="V30" s="70">
        <f>IF(BD30="","",RANK(BD30,BD$30:BD$40,0))</f>
        <v>1</v>
      </c>
      <c r="W30" s="115">
        <v>125000</v>
      </c>
      <c r="X30" s="68">
        <f aca="true" t="shared" si="21" ref="X30:X40">IF(W30="","",RANK(W30,W$30:W$40,1))</f>
        <v>3</v>
      </c>
      <c r="Y30" s="116">
        <v>15700</v>
      </c>
      <c r="Z30" s="68">
        <f>IF(Y30="","",RANK(Y30,Y$30:Y$40,1))</f>
        <v>5</v>
      </c>
      <c r="AA30" s="116">
        <v>43700</v>
      </c>
      <c r="AB30" s="70">
        <f>IF(AA30="","",RANK(AA30,AA$30:AA$40,1))</f>
        <v>5</v>
      </c>
      <c r="AC30" s="115">
        <v>10300</v>
      </c>
      <c r="AD30" s="68">
        <f>IF(AC30="","",RANK(AC30,AC$30:AC$40,1))</f>
        <v>3</v>
      </c>
      <c r="AE30" s="116">
        <v>21000</v>
      </c>
      <c r="AF30" s="68">
        <f>IF(AE30="","",RANK(AE30,AE$30:AE$40,1))</f>
        <v>5</v>
      </c>
      <c r="AG30" s="116">
        <v>4800</v>
      </c>
      <c r="AH30" s="68">
        <f>IF(AG30="","",RANK(AG30,AG$30:AG$40,1))</f>
        <v>3</v>
      </c>
      <c r="AI30" s="69">
        <f>IF(BE30&lt;12,"non classé",SUM(W30,Y30,AA30,AC30,AE30,AG30))</f>
        <v>220500</v>
      </c>
      <c r="AJ30" s="68">
        <f>IF(AI30="non classé","",RANK(AI30,AI$30:AI$40,1))</f>
        <v>4</v>
      </c>
      <c r="AK30" s="80">
        <f t="shared" si="16"/>
        <v>24</v>
      </c>
      <c r="AL30" s="70">
        <f>IF(AK30="non classé","",RANK(AK30,AK$30:AK$40,1))</f>
        <v>5</v>
      </c>
      <c r="AM30" s="136">
        <v>18</v>
      </c>
      <c r="AN30" s="70">
        <f>IF(AM30="","",RANK(AM30,AM$30:AM$40,0))</f>
        <v>5</v>
      </c>
      <c r="AP30" s="83">
        <f>IF(AK30="non classé","",SUM(K30,N30,P30,R30,V30,AK30,AN30))</f>
        <v>45</v>
      </c>
      <c r="AQ30" s="81">
        <f>IF(AK30="non classé","non classé",IF(AP30="","",RANK(AP30,AP$30:AP$40,1)))</f>
        <v>5</v>
      </c>
      <c r="BD30" s="74">
        <f>IF(S30="","",S30+U30)</f>
        <v>8</v>
      </c>
      <c r="BE30" s="79">
        <f t="shared" si="18"/>
        <v>12</v>
      </c>
    </row>
    <row r="31" spans="1:57" ht="21" customHeight="1">
      <c r="A31" s="28">
        <v>26</v>
      </c>
      <c r="B31" s="26" t="s">
        <v>143</v>
      </c>
      <c r="C31" s="123" t="s">
        <v>135</v>
      </c>
      <c r="D31" s="109" t="s">
        <v>25</v>
      </c>
      <c r="E31" s="109"/>
      <c r="F31" s="107"/>
      <c r="G31" s="88">
        <v>180</v>
      </c>
      <c r="H31" s="108">
        <v>70.1</v>
      </c>
      <c r="I31" s="89">
        <v>231</v>
      </c>
      <c r="J31" s="91">
        <v>-5</v>
      </c>
      <c r="K31" s="68">
        <f aca="true" t="shared" si="22" ref="K31:K40">IF(J31="","",RANK(J31,J$30:J$40,0))</f>
        <v>5</v>
      </c>
      <c r="L31" s="113">
        <v>54</v>
      </c>
      <c r="M31" s="113">
        <v>1115</v>
      </c>
      <c r="N31" s="68">
        <f aca="true" t="shared" si="23" ref="N31:N40">IF(M31="","",RANK(M31,M$30:M$40,0))</f>
        <v>1</v>
      </c>
      <c r="O31" s="108">
        <v>5.9</v>
      </c>
      <c r="P31" s="68">
        <f aca="true" t="shared" si="24" ref="P31:P40">IF(O31="","",RANK(O31,O$30:O$40,0))</f>
        <v>2</v>
      </c>
      <c r="Q31" s="113">
        <v>50</v>
      </c>
      <c r="R31" s="70">
        <f aca="true" t="shared" si="25" ref="R31:R40">IF(Q31="","",RANK(Q31,Q$30:Q$40,0))</f>
        <v>1</v>
      </c>
      <c r="S31" s="114">
        <v>5</v>
      </c>
      <c r="T31" s="130">
        <v>45</v>
      </c>
      <c r="U31" s="86"/>
      <c r="V31" s="70">
        <f aca="true" t="shared" si="26" ref="V31:V40">IF(BD31="","",RANK(BD31,BD$30:BD$40,0))</f>
        <v>4</v>
      </c>
      <c r="W31" s="115">
        <v>124600</v>
      </c>
      <c r="X31" s="68">
        <f t="shared" si="21"/>
        <v>2</v>
      </c>
      <c r="Y31" s="116">
        <v>12200</v>
      </c>
      <c r="Z31" s="68">
        <f aca="true" t="shared" si="27" ref="Z31:Z40">IF(Y31="","",RANK(Y31,Y$30:Y$40,1))</f>
        <v>2</v>
      </c>
      <c r="AA31" s="116">
        <v>34500</v>
      </c>
      <c r="AB31" s="70">
        <f aca="true" t="shared" si="28" ref="AB31:AB40">IF(AA31="","",RANK(AA31,AA$30:AA$40,1))</f>
        <v>1</v>
      </c>
      <c r="AC31" s="115">
        <v>10400</v>
      </c>
      <c r="AD31" s="68">
        <f aca="true" t="shared" si="29" ref="AD31:AD40">IF(AC31="","",RANK(AC31,AC$30:AC$40,1))</f>
        <v>4</v>
      </c>
      <c r="AE31" s="116">
        <v>20170</v>
      </c>
      <c r="AF31" s="68">
        <f aca="true" t="shared" si="30" ref="AF31:AF40">IF(AE31="","",RANK(AE31,AE$30:AE$40,1))</f>
        <v>2</v>
      </c>
      <c r="AG31" s="116">
        <v>4600</v>
      </c>
      <c r="AH31" s="68">
        <f aca="true" t="shared" si="31" ref="AH31:AH40">IF(AG31="","",RANK(AG31,AG$30:AG$40,1))</f>
        <v>2</v>
      </c>
      <c r="AI31" s="69">
        <f aca="true" t="shared" si="32" ref="AI31:AI42">IF(BE31&lt;12,"non classé",SUM(W31,Y31,AA31,AC31,AE31,AG31))</f>
        <v>206470</v>
      </c>
      <c r="AJ31" s="68">
        <f aca="true" t="shared" si="33" ref="AJ31:AJ40">IF(AI31="non classé","",RANK(AI31,AI$30:AI$40,1))</f>
        <v>2</v>
      </c>
      <c r="AK31" s="80">
        <f aca="true" t="shared" si="34" ref="AK31:AK40">IF(BE31&lt;12,"non classé",SUM(X31,Z31,AB31,AD31,AF31,AH31))</f>
        <v>13</v>
      </c>
      <c r="AL31" s="70">
        <f aca="true" t="shared" si="35" ref="AL31:AL40">IF(AK31="non classé","",RANK(AK31,AK$30:AK$40,1))</f>
        <v>2</v>
      </c>
      <c r="AM31" s="136">
        <v>19</v>
      </c>
      <c r="AN31" s="70">
        <f aca="true" t="shared" si="36" ref="AN31:AN40">IF(AM31="","",RANK(AM31,AM$30:AM$40,0))</f>
        <v>4</v>
      </c>
      <c r="AP31" s="83">
        <f>IF(AK31="non classé","",SUM(K31,N31,P31,R31,V31,AK31,AN31))</f>
        <v>30</v>
      </c>
      <c r="AQ31" s="81">
        <f aca="true" t="shared" si="37" ref="AQ31:AQ40">IF(AK31="non classé","non classé",IF(AP31="","",RANK(AP31,AP$30:AP$40,1)))</f>
        <v>2</v>
      </c>
      <c r="BD31" s="74">
        <f aca="true" t="shared" si="38" ref="BD31:BD56">IF(S31="","",S31+U31)</f>
        <v>5</v>
      </c>
      <c r="BE31" s="79">
        <f t="shared" si="18"/>
        <v>12</v>
      </c>
    </row>
    <row r="32" spans="1:57" ht="21" customHeight="1">
      <c r="A32" s="24">
        <v>27</v>
      </c>
      <c r="B32" s="26" t="s">
        <v>144</v>
      </c>
      <c r="C32" s="123" t="s">
        <v>135</v>
      </c>
      <c r="D32" s="86" t="s">
        <v>25</v>
      </c>
      <c r="E32" s="86"/>
      <c r="F32" s="87"/>
      <c r="G32" s="88">
        <v>168</v>
      </c>
      <c r="H32" s="108" t="s">
        <v>147</v>
      </c>
      <c r="I32" s="89">
        <v>226</v>
      </c>
      <c r="J32" s="91">
        <v>5</v>
      </c>
      <c r="K32" s="68">
        <f t="shared" si="22"/>
        <v>1</v>
      </c>
      <c r="L32" s="113">
        <v>38</v>
      </c>
      <c r="M32" s="113">
        <v>686</v>
      </c>
      <c r="N32" s="68">
        <f t="shared" si="23"/>
        <v>4</v>
      </c>
      <c r="O32" s="108">
        <v>5.1</v>
      </c>
      <c r="P32" s="68">
        <f t="shared" si="24"/>
        <v>5</v>
      </c>
      <c r="Q32" s="113">
        <v>31</v>
      </c>
      <c r="R32" s="70">
        <f t="shared" si="25"/>
        <v>2</v>
      </c>
      <c r="S32" s="114">
        <v>8</v>
      </c>
      <c r="T32" s="130">
        <v>45</v>
      </c>
      <c r="U32" s="86"/>
      <c r="V32" s="70">
        <f t="shared" si="26"/>
        <v>1</v>
      </c>
      <c r="W32" s="115">
        <v>123200</v>
      </c>
      <c r="X32" s="68">
        <f t="shared" si="21"/>
        <v>1</v>
      </c>
      <c r="Y32" s="116">
        <v>12100</v>
      </c>
      <c r="Z32" s="68">
        <f t="shared" si="27"/>
        <v>1</v>
      </c>
      <c r="AA32" s="116">
        <v>35800</v>
      </c>
      <c r="AB32" s="70">
        <f t="shared" si="28"/>
        <v>2</v>
      </c>
      <c r="AC32" s="115">
        <v>5300</v>
      </c>
      <c r="AD32" s="68">
        <f t="shared" si="29"/>
        <v>1</v>
      </c>
      <c r="AE32" s="116">
        <v>14920</v>
      </c>
      <c r="AF32" s="68">
        <f t="shared" si="30"/>
        <v>1</v>
      </c>
      <c r="AG32" s="116">
        <v>4400</v>
      </c>
      <c r="AH32" s="68">
        <f t="shared" si="31"/>
        <v>1</v>
      </c>
      <c r="AI32" s="69">
        <f t="shared" si="32"/>
        <v>195720</v>
      </c>
      <c r="AJ32" s="68">
        <f t="shared" si="33"/>
        <v>1</v>
      </c>
      <c r="AK32" s="80">
        <f t="shared" si="34"/>
        <v>7</v>
      </c>
      <c r="AL32" s="70">
        <f t="shared" si="35"/>
        <v>1</v>
      </c>
      <c r="AM32" s="136">
        <v>23</v>
      </c>
      <c r="AN32" s="70">
        <f t="shared" si="36"/>
        <v>1</v>
      </c>
      <c r="AP32" s="83">
        <f>IF(AK32="non classé","",SUM(K32,N32,P32,R32,V32,AK32,AN32))</f>
        <v>21</v>
      </c>
      <c r="AQ32" s="81">
        <f t="shared" si="37"/>
        <v>1</v>
      </c>
      <c r="BD32" s="74">
        <f t="shared" si="38"/>
        <v>8</v>
      </c>
      <c r="BE32" s="79">
        <f t="shared" si="18"/>
        <v>12</v>
      </c>
    </row>
    <row r="33" spans="1:57" ht="21" customHeight="1">
      <c r="A33" s="24">
        <v>28</v>
      </c>
      <c r="B33" s="25" t="s">
        <v>145</v>
      </c>
      <c r="C33" s="123" t="s">
        <v>79</v>
      </c>
      <c r="D33" s="86" t="s">
        <v>25</v>
      </c>
      <c r="E33" s="86"/>
      <c r="F33" s="87"/>
      <c r="G33" s="88">
        <v>164</v>
      </c>
      <c r="H33" s="108">
        <v>59.4</v>
      </c>
      <c r="I33" s="89">
        <v>212</v>
      </c>
      <c r="J33" s="91">
        <v>-4</v>
      </c>
      <c r="K33" s="68">
        <f t="shared" si="22"/>
        <v>4</v>
      </c>
      <c r="L33" s="113">
        <v>27</v>
      </c>
      <c r="M33" s="113">
        <v>688</v>
      </c>
      <c r="N33" s="68">
        <f t="shared" si="23"/>
        <v>3</v>
      </c>
      <c r="O33" s="108">
        <v>5.8</v>
      </c>
      <c r="P33" s="68">
        <f t="shared" si="24"/>
        <v>3</v>
      </c>
      <c r="Q33" s="113">
        <v>30</v>
      </c>
      <c r="R33" s="70">
        <f t="shared" si="25"/>
        <v>3</v>
      </c>
      <c r="S33" s="114">
        <v>7</v>
      </c>
      <c r="T33" s="130">
        <v>30</v>
      </c>
      <c r="U33" s="86"/>
      <c r="V33" s="70">
        <f t="shared" si="26"/>
        <v>3</v>
      </c>
      <c r="W33" s="115">
        <v>125600</v>
      </c>
      <c r="X33" s="68">
        <f t="shared" si="21"/>
        <v>4</v>
      </c>
      <c r="Y33" s="116">
        <v>14800</v>
      </c>
      <c r="Z33" s="68">
        <f t="shared" si="27"/>
        <v>3</v>
      </c>
      <c r="AA33" s="116">
        <v>41500</v>
      </c>
      <c r="AB33" s="70">
        <f t="shared" si="28"/>
        <v>3</v>
      </c>
      <c r="AC33" s="115">
        <v>11400</v>
      </c>
      <c r="AD33" s="68">
        <f t="shared" si="29"/>
        <v>5</v>
      </c>
      <c r="AE33" s="116">
        <v>20170</v>
      </c>
      <c r="AF33" s="68">
        <f t="shared" si="30"/>
        <v>2</v>
      </c>
      <c r="AG33" s="116">
        <v>5300</v>
      </c>
      <c r="AH33" s="68">
        <f t="shared" si="31"/>
        <v>5</v>
      </c>
      <c r="AI33" s="69">
        <f t="shared" si="32"/>
        <v>218770</v>
      </c>
      <c r="AJ33" s="68">
        <f t="shared" si="33"/>
        <v>3</v>
      </c>
      <c r="AK33" s="80">
        <f t="shared" si="34"/>
        <v>22</v>
      </c>
      <c r="AL33" s="70">
        <f t="shared" si="35"/>
        <v>3</v>
      </c>
      <c r="AM33" s="136">
        <v>21</v>
      </c>
      <c r="AN33" s="70">
        <f t="shared" si="36"/>
        <v>3</v>
      </c>
      <c r="AP33" s="83">
        <f>IF(AK33="non classé","",SUM(K33,N33,P33,R33,V33,AK33,AN33))</f>
        <v>41</v>
      </c>
      <c r="AQ33" s="81">
        <f t="shared" si="37"/>
        <v>4</v>
      </c>
      <c r="BD33" s="74">
        <f t="shared" si="38"/>
        <v>7</v>
      </c>
      <c r="BE33" s="79">
        <f t="shared" si="18"/>
        <v>12</v>
      </c>
    </row>
    <row r="34" spans="1:57" ht="21" customHeight="1">
      <c r="A34" s="24">
        <v>29</v>
      </c>
      <c r="B34" s="25" t="s">
        <v>146</v>
      </c>
      <c r="C34" s="123" t="s">
        <v>79</v>
      </c>
      <c r="D34" s="86" t="s">
        <v>25</v>
      </c>
      <c r="E34" s="86"/>
      <c r="F34" s="87"/>
      <c r="G34" s="88">
        <v>171</v>
      </c>
      <c r="H34" s="108">
        <v>50.3</v>
      </c>
      <c r="I34" s="89">
        <v>222</v>
      </c>
      <c r="J34" s="91">
        <v>3</v>
      </c>
      <c r="K34" s="68">
        <f t="shared" si="22"/>
        <v>2</v>
      </c>
      <c r="L34" s="113">
        <v>61</v>
      </c>
      <c r="M34" s="113">
        <v>1024</v>
      </c>
      <c r="N34" s="68">
        <f t="shared" si="23"/>
        <v>2</v>
      </c>
      <c r="O34" s="108">
        <v>7.8</v>
      </c>
      <c r="P34" s="68">
        <f t="shared" si="24"/>
        <v>1</v>
      </c>
      <c r="Q34" s="113">
        <v>18</v>
      </c>
      <c r="R34" s="70">
        <f t="shared" si="25"/>
        <v>5</v>
      </c>
      <c r="S34" s="114">
        <v>5</v>
      </c>
      <c r="T34" s="130">
        <v>45</v>
      </c>
      <c r="U34" s="86"/>
      <c r="V34" s="70">
        <f t="shared" si="26"/>
        <v>4</v>
      </c>
      <c r="W34" s="115">
        <v>150000</v>
      </c>
      <c r="X34" s="68">
        <f t="shared" si="21"/>
        <v>5</v>
      </c>
      <c r="Y34" s="116">
        <v>15200</v>
      </c>
      <c r="Z34" s="68">
        <f t="shared" si="27"/>
        <v>4</v>
      </c>
      <c r="AA34" s="116">
        <v>42300</v>
      </c>
      <c r="AB34" s="70">
        <f t="shared" si="28"/>
        <v>4</v>
      </c>
      <c r="AC34" s="115">
        <v>10000</v>
      </c>
      <c r="AD34" s="68">
        <f t="shared" si="29"/>
        <v>2</v>
      </c>
      <c r="AE34" s="116">
        <v>20430</v>
      </c>
      <c r="AF34" s="68">
        <f t="shared" si="30"/>
        <v>4</v>
      </c>
      <c r="AG34" s="116">
        <v>4900</v>
      </c>
      <c r="AH34" s="68">
        <f t="shared" si="31"/>
        <v>4</v>
      </c>
      <c r="AI34" s="69">
        <f t="shared" si="32"/>
        <v>242830</v>
      </c>
      <c r="AJ34" s="68">
        <f t="shared" si="33"/>
        <v>5</v>
      </c>
      <c r="AK34" s="80">
        <f t="shared" si="34"/>
        <v>23</v>
      </c>
      <c r="AL34" s="70">
        <f t="shared" si="35"/>
        <v>4</v>
      </c>
      <c r="AM34" s="136">
        <v>22</v>
      </c>
      <c r="AN34" s="70">
        <f t="shared" si="36"/>
        <v>2</v>
      </c>
      <c r="AP34" s="83">
        <f>IF(AK34="non classé","",SUM(K34,N34,P34,R34,V34,AK34,AN34))</f>
        <v>39</v>
      </c>
      <c r="AQ34" s="81">
        <f t="shared" si="37"/>
        <v>3</v>
      </c>
      <c r="BD34" s="74">
        <f t="shared" si="38"/>
        <v>5</v>
      </c>
      <c r="BE34" s="79">
        <f t="shared" si="18"/>
        <v>12</v>
      </c>
    </row>
    <row r="35" spans="1:57" ht="21" customHeight="1">
      <c r="A35" s="28">
        <v>31</v>
      </c>
      <c r="B35" s="84"/>
      <c r="C35" s="85"/>
      <c r="D35" s="86"/>
      <c r="E35" s="86"/>
      <c r="F35" s="107"/>
      <c r="G35" s="88"/>
      <c r="H35" s="108"/>
      <c r="I35" s="89"/>
      <c r="J35" s="91"/>
      <c r="K35" s="68">
        <f t="shared" si="22"/>
      </c>
      <c r="L35" s="113"/>
      <c r="M35" s="113"/>
      <c r="N35" s="68">
        <f t="shared" si="23"/>
      </c>
      <c r="O35" s="108"/>
      <c r="P35" s="68">
        <f t="shared" si="24"/>
      </c>
      <c r="Q35" s="113"/>
      <c r="R35" s="70">
        <f t="shared" si="25"/>
      </c>
      <c r="S35" s="114"/>
      <c r="T35" s="130"/>
      <c r="U35" s="86"/>
      <c r="V35" s="70">
        <f t="shared" si="26"/>
      </c>
      <c r="W35" s="115"/>
      <c r="X35" s="68">
        <f t="shared" si="21"/>
      </c>
      <c r="Y35" s="116"/>
      <c r="Z35" s="68">
        <f t="shared" si="27"/>
      </c>
      <c r="AA35" s="116"/>
      <c r="AB35" s="70">
        <f t="shared" si="28"/>
      </c>
      <c r="AC35" s="115"/>
      <c r="AD35" s="68">
        <f t="shared" si="29"/>
      </c>
      <c r="AE35" s="116"/>
      <c r="AF35" s="68">
        <f t="shared" si="30"/>
      </c>
      <c r="AG35" s="116"/>
      <c r="AH35" s="68">
        <f t="shared" si="31"/>
      </c>
      <c r="AI35" s="69" t="str">
        <f t="shared" si="32"/>
        <v>non classé</v>
      </c>
      <c r="AJ35" s="68">
        <f t="shared" si="33"/>
      </c>
      <c r="AK35" s="80" t="str">
        <f t="shared" si="34"/>
        <v>non classé</v>
      </c>
      <c r="AL35" s="70">
        <f t="shared" si="35"/>
      </c>
      <c r="AM35" s="136"/>
      <c r="AN35" s="70">
        <f t="shared" si="36"/>
      </c>
      <c r="AP35" s="83">
        <f aca="true" t="shared" si="39" ref="AP35:AP40">IF(AK35="non classé","",SUM(K35,N35,P35,R35,V35,AK35,AN35))</f>
      </c>
      <c r="AQ35" s="81" t="str">
        <f t="shared" si="37"/>
        <v>non classé</v>
      </c>
      <c r="BD35" s="74">
        <f t="shared" si="38"/>
      </c>
      <c r="BE35" s="79">
        <f t="shared" si="18"/>
        <v>6</v>
      </c>
    </row>
    <row r="36" spans="1:57" ht="21" customHeight="1">
      <c r="A36" s="24">
        <v>32</v>
      </c>
      <c r="B36" s="84"/>
      <c r="C36" s="85"/>
      <c r="D36" s="86"/>
      <c r="E36" s="86"/>
      <c r="F36" s="87"/>
      <c r="G36" s="88"/>
      <c r="H36" s="108"/>
      <c r="I36" s="89"/>
      <c r="J36" s="91"/>
      <c r="K36" s="68">
        <f t="shared" si="22"/>
      </c>
      <c r="L36" s="113"/>
      <c r="M36" s="113"/>
      <c r="N36" s="68">
        <f t="shared" si="23"/>
      </c>
      <c r="O36" s="108"/>
      <c r="P36" s="68">
        <f t="shared" si="24"/>
      </c>
      <c r="Q36" s="113"/>
      <c r="R36" s="70">
        <f t="shared" si="25"/>
      </c>
      <c r="S36" s="114"/>
      <c r="T36" s="130"/>
      <c r="U36" s="86"/>
      <c r="V36" s="70">
        <f t="shared" si="26"/>
      </c>
      <c r="W36" s="115"/>
      <c r="X36" s="68">
        <f t="shared" si="21"/>
      </c>
      <c r="Y36" s="116"/>
      <c r="Z36" s="68">
        <f t="shared" si="27"/>
      </c>
      <c r="AA36" s="116"/>
      <c r="AB36" s="70">
        <f t="shared" si="28"/>
      </c>
      <c r="AC36" s="115"/>
      <c r="AD36" s="68">
        <f t="shared" si="29"/>
      </c>
      <c r="AE36" s="116"/>
      <c r="AF36" s="68">
        <f t="shared" si="30"/>
      </c>
      <c r="AG36" s="116"/>
      <c r="AH36" s="68">
        <f t="shared" si="31"/>
      </c>
      <c r="AI36" s="69" t="str">
        <f t="shared" si="32"/>
        <v>non classé</v>
      </c>
      <c r="AJ36" s="68">
        <f t="shared" si="33"/>
      </c>
      <c r="AK36" s="80" t="str">
        <f t="shared" si="34"/>
        <v>non classé</v>
      </c>
      <c r="AL36" s="70">
        <f t="shared" si="35"/>
      </c>
      <c r="AM36" s="136"/>
      <c r="AN36" s="70">
        <f t="shared" si="36"/>
      </c>
      <c r="AP36" s="83">
        <f t="shared" si="39"/>
      </c>
      <c r="AQ36" s="81" t="str">
        <f t="shared" si="37"/>
        <v>non classé</v>
      </c>
      <c r="BD36" s="74">
        <f t="shared" si="38"/>
      </c>
      <c r="BE36" s="79">
        <f t="shared" si="18"/>
        <v>6</v>
      </c>
    </row>
    <row r="37" spans="1:57" ht="21" customHeight="1">
      <c r="A37" s="24">
        <v>33</v>
      </c>
      <c r="B37" s="84"/>
      <c r="C37" s="85"/>
      <c r="D37" s="86"/>
      <c r="E37" s="86"/>
      <c r="F37" s="87"/>
      <c r="G37" s="88"/>
      <c r="H37" s="108"/>
      <c r="I37" s="89"/>
      <c r="J37" s="91"/>
      <c r="K37" s="68">
        <f t="shared" si="22"/>
      </c>
      <c r="L37" s="113"/>
      <c r="M37" s="113"/>
      <c r="N37" s="68">
        <f t="shared" si="23"/>
      </c>
      <c r="O37" s="108"/>
      <c r="P37" s="68">
        <f t="shared" si="24"/>
      </c>
      <c r="Q37" s="113"/>
      <c r="R37" s="70">
        <f t="shared" si="25"/>
      </c>
      <c r="S37" s="114"/>
      <c r="T37" s="130"/>
      <c r="U37" s="86"/>
      <c r="V37" s="70">
        <f t="shared" si="26"/>
      </c>
      <c r="W37" s="115"/>
      <c r="X37" s="68">
        <f t="shared" si="21"/>
      </c>
      <c r="Y37" s="116"/>
      <c r="Z37" s="68">
        <f t="shared" si="27"/>
      </c>
      <c r="AA37" s="116"/>
      <c r="AB37" s="70">
        <f t="shared" si="28"/>
      </c>
      <c r="AC37" s="115"/>
      <c r="AD37" s="68">
        <f t="shared" si="29"/>
      </c>
      <c r="AE37" s="116"/>
      <c r="AF37" s="68">
        <f t="shared" si="30"/>
      </c>
      <c r="AG37" s="116"/>
      <c r="AH37" s="68">
        <f t="shared" si="31"/>
      </c>
      <c r="AI37" s="69" t="str">
        <f t="shared" si="32"/>
        <v>non classé</v>
      </c>
      <c r="AJ37" s="68">
        <f t="shared" si="33"/>
      </c>
      <c r="AK37" s="80" t="str">
        <f t="shared" si="34"/>
        <v>non classé</v>
      </c>
      <c r="AL37" s="70">
        <f t="shared" si="35"/>
      </c>
      <c r="AM37" s="136"/>
      <c r="AN37" s="70">
        <f t="shared" si="36"/>
      </c>
      <c r="AP37" s="83">
        <f t="shared" si="39"/>
      </c>
      <c r="AQ37" s="81" t="str">
        <f t="shared" si="37"/>
        <v>non classé</v>
      </c>
      <c r="BD37" s="74">
        <f t="shared" si="38"/>
      </c>
      <c r="BE37" s="79">
        <f t="shared" si="18"/>
        <v>6</v>
      </c>
    </row>
    <row r="38" spans="1:57" ht="21" customHeight="1">
      <c r="A38" s="24">
        <v>34</v>
      </c>
      <c r="B38" s="84"/>
      <c r="C38" s="85"/>
      <c r="D38" s="86"/>
      <c r="E38" s="86"/>
      <c r="F38" s="107"/>
      <c r="G38" s="88"/>
      <c r="H38" s="108"/>
      <c r="I38" s="89"/>
      <c r="J38" s="91"/>
      <c r="K38" s="68">
        <f t="shared" si="22"/>
      </c>
      <c r="L38" s="113"/>
      <c r="M38" s="113"/>
      <c r="N38" s="68">
        <f t="shared" si="23"/>
      </c>
      <c r="O38" s="108"/>
      <c r="P38" s="68">
        <f t="shared" si="24"/>
      </c>
      <c r="Q38" s="113"/>
      <c r="R38" s="70">
        <f t="shared" si="25"/>
      </c>
      <c r="S38" s="114"/>
      <c r="T38" s="130"/>
      <c r="U38" s="86"/>
      <c r="V38" s="70">
        <f t="shared" si="26"/>
      </c>
      <c r="W38" s="115"/>
      <c r="X38" s="68">
        <f t="shared" si="21"/>
      </c>
      <c r="Y38" s="116"/>
      <c r="Z38" s="68">
        <f t="shared" si="27"/>
      </c>
      <c r="AA38" s="116"/>
      <c r="AB38" s="70">
        <f t="shared" si="28"/>
      </c>
      <c r="AC38" s="115"/>
      <c r="AD38" s="68">
        <f t="shared" si="29"/>
      </c>
      <c r="AE38" s="116"/>
      <c r="AF38" s="68">
        <f t="shared" si="30"/>
      </c>
      <c r="AG38" s="116"/>
      <c r="AH38" s="68">
        <f t="shared" si="31"/>
      </c>
      <c r="AI38" s="69" t="str">
        <f t="shared" si="32"/>
        <v>non classé</v>
      </c>
      <c r="AJ38" s="68">
        <f t="shared" si="33"/>
      </c>
      <c r="AK38" s="80" t="str">
        <f t="shared" si="34"/>
        <v>non classé</v>
      </c>
      <c r="AL38" s="70">
        <f t="shared" si="35"/>
      </c>
      <c r="AM38" s="136"/>
      <c r="AN38" s="70">
        <f t="shared" si="36"/>
      </c>
      <c r="AP38" s="83">
        <f t="shared" si="39"/>
      </c>
      <c r="AQ38" s="81" t="str">
        <f t="shared" si="37"/>
        <v>non classé</v>
      </c>
      <c r="BD38" s="74">
        <f t="shared" si="38"/>
      </c>
      <c r="BE38" s="79">
        <f t="shared" si="18"/>
        <v>6</v>
      </c>
    </row>
    <row r="39" spans="1:57" ht="21" customHeight="1">
      <c r="A39" s="24">
        <v>35</v>
      </c>
      <c r="B39" s="84"/>
      <c r="C39" s="85"/>
      <c r="D39" s="86"/>
      <c r="E39" s="86"/>
      <c r="F39" s="107"/>
      <c r="G39" s="88"/>
      <c r="H39" s="108"/>
      <c r="I39" s="89"/>
      <c r="J39" s="91"/>
      <c r="K39" s="68">
        <f t="shared" si="22"/>
      </c>
      <c r="L39" s="113"/>
      <c r="M39" s="113"/>
      <c r="N39" s="68">
        <f t="shared" si="23"/>
      </c>
      <c r="O39" s="108"/>
      <c r="P39" s="68">
        <f t="shared" si="24"/>
      </c>
      <c r="Q39" s="113"/>
      <c r="R39" s="70">
        <f t="shared" si="25"/>
      </c>
      <c r="S39" s="114"/>
      <c r="T39" s="130"/>
      <c r="U39" s="86"/>
      <c r="V39" s="70">
        <f t="shared" si="26"/>
      </c>
      <c r="W39" s="115"/>
      <c r="X39" s="68">
        <f t="shared" si="21"/>
      </c>
      <c r="Y39" s="116"/>
      <c r="Z39" s="68">
        <f t="shared" si="27"/>
      </c>
      <c r="AA39" s="116"/>
      <c r="AB39" s="70">
        <f t="shared" si="28"/>
      </c>
      <c r="AC39" s="115"/>
      <c r="AD39" s="68">
        <f t="shared" si="29"/>
      </c>
      <c r="AE39" s="116"/>
      <c r="AF39" s="68">
        <f t="shared" si="30"/>
      </c>
      <c r="AG39" s="116"/>
      <c r="AH39" s="68">
        <f t="shared" si="31"/>
      </c>
      <c r="AI39" s="69" t="str">
        <f t="shared" si="32"/>
        <v>non classé</v>
      </c>
      <c r="AJ39" s="68">
        <f t="shared" si="33"/>
      </c>
      <c r="AK39" s="80" t="str">
        <f t="shared" si="34"/>
        <v>non classé</v>
      </c>
      <c r="AL39" s="70">
        <f t="shared" si="35"/>
      </c>
      <c r="AM39" s="136"/>
      <c r="AN39" s="70">
        <f t="shared" si="36"/>
      </c>
      <c r="AP39" s="83">
        <f t="shared" si="39"/>
      </c>
      <c r="AQ39" s="81" t="str">
        <f t="shared" si="37"/>
        <v>non classé</v>
      </c>
      <c r="BD39" s="74">
        <f t="shared" si="38"/>
      </c>
      <c r="BE39" s="79">
        <f t="shared" si="18"/>
        <v>6</v>
      </c>
    </row>
    <row r="40" spans="1:57" ht="21" customHeight="1">
      <c r="A40" s="24">
        <v>36</v>
      </c>
      <c r="B40" s="84"/>
      <c r="C40" s="85"/>
      <c r="D40" s="86"/>
      <c r="E40" s="86"/>
      <c r="F40" s="107"/>
      <c r="G40" s="88"/>
      <c r="H40" s="108"/>
      <c r="I40" s="89"/>
      <c r="J40" s="91"/>
      <c r="K40" s="68">
        <f t="shared" si="22"/>
      </c>
      <c r="L40" s="113"/>
      <c r="M40" s="113"/>
      <c r="N40" s="68">
        <f t="shared" si="23"/>
      </c>
      <c r="O40" s="108"/>
      <c r="P40" s="68">
        <f t="shared" si="24"/>
      </c>
      <c r="Q40" s="113"/>
      <c r="R40" s="70">
        <f t="shared" si="25"/>
      </c>
      <c r="S40" s="114"/>
      <c r="T40" s="130"/>
      <c r="U40" s="86"/>
      <c r="V40" s="70">
        <f t="shared" si="26"/>
      </c>
      <c r="W40" s="115"/>
      <c r="X40" s="68">
        <f t="shared" si="21"/>
      </c>
      <c r="Y40" s="116"/>
      <c r="Z40" s="68">
        <f t="shared" si="27"/>
      </c>
      <c r="AA40" s="116"/>
      <c r="AB40" s="70">
        <f t="shared" si="28"/>
      </c>
      <c r="AC40" s="115"/>
      <c r="AD40" s="68">
        <f t="shared" si="29"/>
      </c>
      <c r="AE40" s="116"/>
      <c r="AF40" s="68">
        <f t="shared" si="30"/>
      </c>
      <c r="AG40" s="116"/>
      <c r="AH40" s="68">
        <f t="shared" si="31"/>
      </c>
      <c r="AI40" s="69" t="str">
        <f t="shared" si="32"/>
        <v>non classé</v>
      </c>
      <c r="AJ40" s="68">
        <f t="shared" si="33"/>
      </c>
      <c r="AK40" s="80" t="str">
        <f t="shared" si="34"/>
        <v>non classé</v>
      </c>
      <c r="AL40" s="70">
        <f t="shared" si="35"/>
      </c>
      <c r="AM40" s="136"/>
      <c r="AN40" s="70">
        <f t="shared" si="36"/>
      </c>
      <c r="AP40" s="83">
        <f t="shared" si="39"/>
      </c>
      <c r="AQ40" s="81" t="str">
        <f t="shared" si="37"/>
        <v>non classé</v>
      </c>
      <c r="BD40" s="74">
        <f t="shared" si="38"/>
      </c>
      <c r="BE40" s="79">
        <f t="shared" si="18"/>
        <v>6</v>
      </c>
    </row>
    <row r="41" spans="1:57" ht="21" customHeight="1">
      <c r="A41" s="97"/>
      <c r="B41" s="110"/>
      <c r="C41" s="110"/>
      <c r="D41" s="110"/>
      <c r="E41" s="110"/>
      <c r="F41" s="110"/>
      <c r="G41" s="110"/>
      <c r="H41" s="110"/>
      <c r="I41" s="110"/>
      <c r="J41" s="110"/>
      <c r="K41" s="97"/>
      <c r="L41" s="110"/>
      <c r="M41" s="110"/>
      <c r="N41" s="97"/>
      <c r="O41" s="110"/>
      <c r="P41" s="97"/>
      <c r="Q41" s="110"/>
      <c r="R41" s="181" t="s">
        <v>112</v>
      </c>
      <c r="S41" s="181"/>
      <c r="T41" s="97"/>
      <c r="U41" s="97"/>
      <c r="V41" s="97"/>
      <c r="W41" s="110"/>
      <c r="X41" s="97"/>
      <c r="Y41" s="110"/>
      <c r="Z41" s="97"/>
      <c r="AA41" s="110"/>
      <c r="AB41" s="97"/>
      <c r="AC41" s="110"/>
      <c r="AD41" s="97"/>
      <c r="AE41" s="110"/>
      <c r="AF41" s="97"/>
      <c r="AG41" s="110"/>
      <c r="AH41" s="97"/>
      <c r="AI41" s="97"/>
      <c r="AJ41" s="97"/>
      <c r="AK41" s="97"/>
      <c r="AL41" s="97"/>
      <c r="AM41" s="97"/>
      <c r="AN41" s="135"/>
      <c r="AO41" s="97"/>
      <c r="AP41" s="179" t="str">
        <f>R41</f>
        <v>MINIMES</v>
      </c>
      <c r="AQ41" s="180"/>
      <c r="BD41" s="76"/>
      <c r="BE41" s="78"/>
    </row>
    <row r="42" spans="1:57" ht="21" customHeight="1">
      <c r="A42" s="24">
        <v>37</v>
      </c>
      <c r="B42" s="25" t="s">
        <v>157</v>
      </c>
      <c r="C42" s="128" t="s">
        <v>81</v>
      </c>
      <c r="D42" s="86" t="s">
        <v>25</v>
      </c>
      <c r="E42" s="86"/>
      <c r="F42" s="107"/>
      <c r="G42" s="112">
        <v>153</v>
      </c>
      <c r="H42" s="89">
        <v>42</v>
      </c>
      <c r="I42" s="90">
        <v>202</v>
      </c>
      <c r="J42" s="91">
        <v>0</v>
      </c>
      <c r="K42" s="68">
        <f>IF(J42="","",RANK(J42,J$42:J$56,0))</f>
        <v>5</v>
      </c>
      <c r="L42" s="113">
        <v>27</v>
      </c>
      <c r="M42" s="113">
        <v>482</v>
      </c>
      <c r="N42" s="68">
        <f>IF(M42="","",RANK(M42,M$42:M$56,0))</f>
        <v>5</v>
      </c>
      <c r="O42" s="108">
        <v>4.75</v>
      </c>
      <c r="P42" s="68">
        <f>IF(O42="","",RANK(O42,O$42:O$56,0))</f>
        <v>8</v>
      </c>
      <c r="Q42" s="113">
        <v>32</v>
      </c>
      <c r="R42" s="70">
        <f>IF(Q42="","",RANK(Q42,Q$42:Q$56,0))</f>
        <v>2</v>
      </c>
      <c r="S42" s="114">
        <v>6</v>
      </c>
      <c r="T42" s="130">
        <v>30</v>
      </c>
      <c r="U42" s="86"/>
      <c r="V42" s="70">
        <f>IF(BD42="","",RANK(BD42,BD$42:BD$56,0))</f>
        <v>3</v>
      </c>
      <c r="W42" s="115">
        <v>101700</v>
      </c>
      <c r="X42" s="68">
        <f>IF(W42="","",RANK(W42,W$42:W$56,1))</f>
        <v>8</v>
      </c>
      <c r="Y42" s="115">
        <v>31800</v>
      </c>
      <c r="Z42" s="68">
        <f>IF(Y42="","",RANK(Y42,Y$42:Y$56,1))</f>
        <v>9</v>
      </c>
      <c r="AA42" s="115">
        <v>43500</v>
      </c>
      <c r="AB42" s="70">
        <f>IF(AA42="","",RANK(AA42,AA$42:AA$56,1))</f>
        <v>7</v>
      </c>
      <c r="AC42" s="115">
        <v>11800</v>
      </c>
      <c r="AD42" s="68">
        <f>IF(AC42="","",RANK(AC42,AC$42:AC$56,1))</f>
        <v>8</v>
      </c>
      <c r="AE42" s="115">
        <v>25900</v>
      </c>
      <c r="AF42" s="68">
        <f>IF(AE42="","",RANK(AE42,AE$42:AE$56,1))</f>
        <v>8</v>
      </c>
      <c r="AG42" s="115">
        <v>10800</v>
      </c>
      <c r="AH42" s="68">
        <f>IF(AG42="","",RANK(AG42,AG$42:AG$56,1))</f>
        <v>8</v>
      </c>
      <c r="AI42" s="69">
        <f t="shared" si="32"/>
        <v>225500</v>
      </c>
      <c r="AJ42" s="68">
        <f>IF(AI42="non classé","",RANK(AI42,AI$42:AI$56,1))</f>
        <v>8</v>
      </c>
      <c r="AK42" s="80">
        <f>IF(BE42&lt;12,"non classé",SUM(X42,Z42,AB42,AD42,AF42,AH42))</f>
        <v>48</v>
      </c>
      <c r="AL42" s="70">
        <f>IF(AK42="non classé","",RANK(AK42,AK$42:AK$56,1))</f>
        <v>8</v>
      </c>
      <c r="AM42" s="136">
        <v>8</v>
      </c>
      <c r="AN42" s="70">
        <f>IF(AM42="","",RANK(AM42,AM$42:AM$56,0))</f>
        <v>8</v>
      </c>
      <c r="AP42" s="83">
        <f>IF(AK42="non classé","",SUM(K42,N42,P42,R42,V42,AK42,AN42))</f>
        <v>79</v>
      </c>
      <c r="AQ42" s="81">
        <f>IF(AK42="non classé","non classé",IF(AP42="","",RANK(AP42,AP$42:AP$56,1)))</f>
        <v>8</v>
      </c>
      <c r="BD42" s="74">
        <f t="shared" si="38"/>
        <v>6</v>
      </c>
      <c r="BE42" s="79">
        <f t="shared" si="18"/>
        <v>12</v>
      </c>
    </row>
    <row r="43" spans="1:57" ht="21" customHeight="1">
      <c r="A43" s="24">
        <v>38</v>
      </c>
      <c r="B43" s="26" t="s">
        <v>148</v>
      </c>
      <c r="C43" s="129" t="s">
        <v>81</v>
      </c>
      <c r="D43" s="86" t="s">
        <v>25</v>
      </c>
      <c r="E43" s="86"/>
      <c r="F43" s="111"/>
      <c r="G43" s="88">
        <v>157</v>
      </c>
      <c r="H43" s="89">
        <v>41.9</v>
      </c>
      <c r="I43" s="90">
        <v>200</v>
      </c>
      <c r="J43" s="91">
        <v>-10</v>
      </c>
      <c r="K43" s="68">
        <f aca="true" t="shared" si="40" ref="K43:K56">IF(J43="","",RANK(J43,J$42:J$56,0))</f>
        <v>6</v>
      </c>
      <c r="L43" s="113">
        <v>38</v>
      </c>
      <c r="M43" s="113">
        <v>561</v>
      </c>
      <c r="N43" s="68">
        <f aca="true" t="shared" si="41" ref="N43:N56">IF(M43="","",RANK(M43,M$42:M$56,0))</f>
        <v>3</v>
      </c>
      <c r="O43" s="108">
        <v>5.1</v>
      </c>
      <c r="P43" s="68">
        <f aca="true" t="shared" si="42" ref="P43:P56">IF(O43="","",RANK(O43,O$42:O$56,0))</f>
        <v>6</v>
      </c>
      <c r="Q43" s="113">
        <v>15</v>
      </c>
      <c r="R43" s="70">
        <f aca="true" t="shared" si="43" ref="R43:R56">IF(Q43="","",RANK(Q43,Q$42:Q$56,0))</f>
        <v>8</v>
      </c>
      <c r="S43" s="114">
        <v>3</v>
      </c>
      <c r="T43" s="130">
        <v>30</v>
      </c>
      <c r="U43" s="86"/>
      <c r="V43" s="70">
        <f aca="true" t="shared" si="44" ref="V43:V56">IF(BD43="","",RANK(BD43,BD$42:BD$56,0))</f>
        <v>9</v>
      </c>
      <c r="W43" s="115">
        <v>92500</v>
      </c>
      <c r="X43" s="68">
        <f aca="true" t="shared" si="45" ref="X43:X56">IF(W43="","",RANK(W43,W$42:W$56,1))</f>
        <v>3</v>
      </c>
      <c r="Y43" s="115">
        <v>25200</v>
      </c>
      <c r="Z43" s="68">
        <f aca="true" t="shared" si="46" ref="Z43:Z56">IF(Y43="","",RANK(Y43,Y$42:Y$56,1))</f>
        <v>8</v>
      </c>
      <c r="AA43" s="115">
        <v>41900</v>
      </c>
      <c r="AB43" s="70">
        <f aca="true" t="shared" si="47" ref="AB43:AB56">IF(AA43="","",RANK(AA43,AA$42:AA$56,1))</f>
        <v>4</v>
      </c>
      <c r="AC43" s="115">
        <v>10600</v>
      </c>
      <c r="AD43" s="68">
        <f aca="true" t="shared" si="48" ref="AD43:AD56">IF(AC43="","",RANK(AC43,AC$42:AC$56,1))</f>
        <v>6</v>
      </c>
      <c r="AE43" s="115">
        <v>22210</v>
      </c>
      <c r="AF43" s="68">
        <f aca="true" t="shared" si="49" ref="AF43:AF56">IF(AE43="","",RANK(AE43,AE$42:AE$56,1))</f>
        <v>7</v>
      </c>
      <c r="AG43" s="115">
        <v>4900</v>
      </c>
      <c r="AH43" s="68">
        <f aca="true" t="shared" si="50" ref="AH43:AH56">IF(AG43="","",RANK(AG43,AG$42:AG$56,1))</f>
        <v>4</v>
      </c>
      <c r="AI43" s="69">
        <f aca="true" t="shared" si="51" ref="AI43:AI56">IF(BE43&lt;12,"non classé",SUM(W43,Y43,AA43,AC43,AE43,AG43))</f>
        <v>197310</v>
      </c>
      <c r="AJ43" s="68">
        <f aca="true" t="shared" si="52" ref="AJ43:AJ56">IF(AI43="non classé","",RANK(AI43,AI$42:AI$56,1))</f>
        <v>7</v>
      </c>
      <c r="AK43" s="80">
        <f aca="true" t="shared" si="53" ref="AK43:AK56">IF(BE43&lt;12,"non classé",SUM(X43,Z43,AB43,AD43,AF43,AH43))</f>
        <v>32</v>
      </c>
      <c r="AL43" s="70">
        <f aca="true" t="shared" si="54" ref="AL43:AL56">IF(AK43="non classé","",RANK(AK43,AK$42:AK$56,1))</f>
        <v>5</v>
      </c>
      <c r="AM43" s="136">
        <v>18</v>
      </c>
      <c r="AN43" s="70">
        <f aca="true" t="shared" si="55" ref="AN43:AN56">IF(AM43="","",RANK(AM43,AM$42:AM$56,0))</f>
        <v>5</v>
      </c>
      <c r="AP43" s="83">
        <f aca="true" t="shared" si="56" ref="AP43:AP56">IF(AK43="non classé","",SUM(K43,N43,P43,R43,V43,AK43,AN43))</f>
        <v>69</v>
      </c>
      <c r="AQ43" s="81">
        <f aca="true" t="shared" si="57" ref="AQ43:AQ56">IF(AK43="non classé","non classé",IF(AP43="","",RANK(AP43,AP$42:AP$56,1)))</f>
        <v>6</v>
      </c>
      <c r="BD43" s="74">
        <f t="shared" si="38"/>
        <v>3</v>
      </c>
      <c r="BE43" s="79">
        <f t="shared" si="18"/>
        <v>12</v>
      </c>
    </row>
    <row r="44" spans="1:57" ht="21" customHeight="1">
      <c r="A44" s="24">
        <v>39</v>
      </c>
      <c r="B44" s="25" t="s">
        <v>149</v>
      </c>
      <c r="C44" s="129" t="s">
        <v>81</v>
      </c>
      <c r="D44" s="86" t="s">
        <v>25</v>
      </c>
      <c r="E44" s="86"/>
      <c r="F44" s="107"/>
      <c r="G44" s="88">
        <v>146</v>
      </c>
      <c r="H44" s="89">
        <v>36</v>
      </c>
      <c r="I44" s="90">
        <v>187</v>
      </c>
      <c r="J44" s="91">
        <v>-15</v>
      </c>
      <c r="K44" s="68">
        <f t="shared" si="40"/>
        <v>8</v>
      </c>
      <c r="L44" s="113">
        <v>24</v>
      </c>
      <c r="M44" s="113">
        <v>382</v>
      </c>
      <c r="N44" s="68">
        <f t="shared" si="41"/>
        <v>10</v>
      </c>
      <c r="O44" s="108">
        <v>4.7</v>
      </c>
      <c r="P44" s="68">
        <f t="shared" si="42"/>
        <v>9</v>
      </c>
      <c r="Q44" s="113">
        <v>30</v>
      </c>
      <c r="R44" s="70">
        <f t="shared" si="43"/>
        <v>5</v>
      </c>
      <c r="S44" s="114">
        <v>6</v>
      </c>
      <c r="T44" s="130">
        <v>30</v>
      </c>
      <c r="U44" s="86"/>
      <c r="V44" s="70">
        <f t="shared" si="44"/>
        <v>3</v>
      </c>
      <c r="W44" s="115">
        <v>102600</v>
      </c>
      <c r="X44" s="68">
        <f t="shared" si="45"/>
        <v>9</v>
      </c>
      <c r="Y44" s="115">
        <v>24800</v>
      </c>
      <c r="Z44" s="68">
        <f t="shared" si="46"/>
        <v>7</v>
      </c>
      <c r="AA44" s="115">
        <v>45400</v>
      </c>
      <c r="AB44" s="70">
        <f t="shared" si="47"/>
        <v>9</v>
      </c>
      <c r="AC44" s="115">
        <v>13500</v>
      </c>
      <c r="AD44" s="68">
        <f t="shared" si="48"/>
        <v>9</v>
      </c>
      <c r="AE44" s="115"/>
      <c r="AF44" s="68">
        <f t="shared" si="49"/>
      </c>
      <c r="AG44" s="115">
        <v>12600</v>
      </c>
      <c r="AH44" s="68">
        <f t="shared" si="50"/>
        <v>9</v>
      </c>
      <c r="AI44" s="69" t="str">
        <f t="shared" si="51"/>
        <v>non classé</v>
      </c>
      <c r="AJ44" s="68">
        <f t="shared" si="52"/>
      </c>
      <c r="AK44" s="80" t="str">
        <f t="shared" si="53"/>
        <v>non classé</v>
      </c>
      <c r="AL44" s="70">
        <f t="shared" si="54"/>
      </c>
      <c r="AM44" s="136">
        <v>7</v>
      </c>
      <c r="AN44" s="70">
        <f t="shared" si="55"/>
        <v>9</v>
      </c>
      <c r="AP44" s="83">
        <f t="shared" si="56"/>
      </c>
      <c r="AQ44" s="81" t="str">
        <f t="shared" si="57"/>
        <v>non classé</v>
      </c>
      <c r="BD44" s="74">
        <f t="shared" si="38"/>
        <v>6</v>
      </c>
      <c r="BE44" s="79">
        <f t="shared" si="18"/>
        <v>11</v>
      </c>
    </row>
    <row r="45" spans="1:57" ht="21" customHeight="1">
      <c r="A45" s="24">
        <v>40</v>
      </c>
      <c r="B45" s="46" t="s">
        <v>150</v>
      </c>
      <c r="C45" s="129" t="s">
        <v>135</v>
      </c>
      <c r="D45" s="86" t="s">
        <v>25</v>
      </c>
      <c r="E45" s="86"/>
      <c r="F45" s="87"/>
      <c r="G45" s="88">
        <v>158</v>
      </c>
      <c r="H45" s="89">
        <v>40.9</v>
      </c>
      <c r="I45" s="90">
        <v>201</v>
      </c>
      <c r="J45" s="91">
        <v>-10</v>
      </c>
      <c r="K45" s="68">
        <f t="shared" si="40"/>
        <v>6</v>
      </c>
      <c r="L45" s="113">
        <v>27</v>
      </c>
      <c r="M45" s="113">
        <v>459</v>
      </c>
      <c r="N45" s="68">
        <f t="shared" si="41"/>
        <v>7</v>
      </c>
      <c r="O45" s="108">
        <v>4.5</v>
      </c>
      <c r="P45" s="68">
        <f t="shared" si="42"/>
        <v>10</v>
      </c>
      <c r="Q45" s="113">
        <v>32</v>
      </c>
      <c r="R45" s="70">
        <f t="shared" si="43"/>
        <v>2</v>
      </c>
      <c r="S45" s="114">
        <v>3</v>
      </c>
      <c r="T45" s="130">
        <v>0</v>
      </c>
      <c r="U45" s="86"/>
      <c r="V45" s="70">
        <f t="shared" si="44"/>
        <v>9</v>
      </c>
      <c r="W45" s="115"/>
      <c r="X45" s="68">
        <f t="shared" si="45"/>
      </c>
      <c r="Y45" s="115"/>
      <c r="Z45" s="68">
        <f t="shared" si="46"/>
      </c>
      <c r="AA45" s="115"/>
      <c r="AB45" s="70">
        <f t="shared" si="47"/>
      </c>
      <c r="AC45" s="115"/>
      <c r="AD45" s="68">
        <f t="shared" si="48"/>
      </c>
      <c r="AE45" s="115"/>
      <c r="AF45" s="68">
        <f t="shared" si="49"/>
      </c>
      <c r="AG45" s="115"/>
      <c r="AH45" s="68">
        <f t="shared" si="50"/>
      </c>
      <c r="AI45" s="69" t="str">
        <f t="shared" si="51"/>
        <v>non classé</v>
      </c>
      <c r="AJ45" s="68">
        <f t="shared" si="52"/>
      </c>
      <c r="AK45" s="80" t="str">
        <f t="shared" si="53"/>
        <v>non classé</v>
      </c>
      <c r="AL45" s="70">
        <f t="shared" si="54"/>
      </c>
      <c r="AM45" s="136">
        <v>7</v>
      </c>
      <c r="AN45" s="70">
        <f t="shared" si="55"/>
        <v>9</v>
      </c>
      <c r="AP45" s="83">
        <f t="shared" si="56"/>
      </c>
      <c r="AQ45" s="81" t="str">
        <f t="shared" si="57"/>
        <v>non classé</v>
      </c>
      <c r="BD45" s="74">
        <f t="shared" si="38"/>
        <v>3</v>
      </c>
      <c r="BE45" s="79">
        <f t="shared" si="18"/>
        <v>6</v>
      </c>
    </row>
    <row r="46" spans="1:57" ht="21" customHeight="1">
      <c r="A46" s="24">
        <v>41</v>
      </c>
      <c r="B46" s="26" t="s">
        <v>151</v>
      </c>
      <c r="C46" s="129" t="s">
        <v>79</v>
      </c>
      <c r="D46" s="86" t="s">
        <v>25</v>
      </c>
      <c r="E46" s="86"/>
      <c r="F46" s="87"/>
      <c r="G46" s="88">
        <v>152</v>
      </c>
      <c r="H46" s="89">
        <v>34.7</v>
      </c>
      <c r="I46" s="90">
        <v>200</v>
      </c>
      <c r="J46" s="91">
        <v>2</v>
      </c>
      <c r="K46" s="68">
        <f t="shared" si="40"/>
        <v>3</v>
      </c>
      <c r="L46" s="113">
        <v>36</v>
      </c>
      <c r="M46" s="113">
        <v>442</v>
      </c>
      <c r="N46" s="68">
        <f t="shared" si="41"/>
        <v>8</v>
      </c>
      <c r="O46" s="108">
        <v>6.3</v>
      </c>
      <c r="P46" s="68">
        <f t="shared" si="42"/>
        <v>1</v>
      </c>
      <c r="Q46" s="113">
        <v>15</v>
      </c>
      <c r="R46" s="70">
        <f t="shared" si="43"/>
        <v>8</v>
      </c>
      <c r="S46" s="114">
        <v>6</v>
      </c>
      <c r="T46" s="130">
        <v>0</v>
      </c>
      <c r="U46" s="86"/>
      <c r="V46" s="70">
        <f t="shared" si="44"/>
        <v>3</v>
      </c>
      <c r="W46" s="115">
        <v>93400</v>
      </c>
      <c r="X46" s="68">
        <f t="shared" si="45"/>
        <v>4</v>
      </c>
      <c r="Y46" s="115">
        <v>14800</v>
      </c>
      <c r="Z46" s="68">
        <f t="shared" si="46"/>
        <v>3</v>
      </c>
      <c r="AA46" s="115">
        <v>43100</v>
      </c>
      <c r="AB46" s="70">
        <f t="shared" si="47"/>
        <v>6</v>
      </c>
      <c r="AC46" s="115">
        <v>10500</v>
      </c>
      <c r="AD46" s="68">
        <f t="shared" si="48"/>
        <v>5</v>
      </c>
      <c r="AE46" s="115">
        <v>15830</v>
      </c>
      <c r="AF46" s="68">
        <f t="shared" si="49"/>
        <v>1</v>
      </c>
      <c r="AG46" s="115">
        <v>4100</v>
      </c>
      <c r="AH46" s="68">
        <f t="shared" si="50"/>
        <v>2</v>
      </c>
      <c r="AI46" s="69">
        <f t="shared" si="51"/>
        <v>181730</v>
      </c>
      <c r="AJ46" s="68">
        <f t="shared" si="52"/>
        <v>3</v>
      </c>
      <c r="AK46" s="80">
        <f t="shared" si="53"/>
        <v>21</v>
      </c>
      <c r="AL46" s="70">
        <f t="shared" si="54"/>
        <v>3</v>
      </c>
      <c r="AM46" s="136">
        <v>19</v>
      </c>
      <c r="AN46" s="70">
        <f t="shared" si="55"/>
        <v>4</v>
      </c>
      <c r="AP46" s="83">
        <f t="shared" si="56"/>
        <v>48</v>
      </c>
      <c r="AQ46" s="81">
        <f t="shared" si="57"/>
        <v>3</v>
      </c>
      <c r="BD46" s="74">
        <f t="shared" si="38"/>
        <v>6</v>
      </c>
      <c r="BE46" s="79">
        <f t="shared" si="18"/>
        <v>12</v>
      </c>
    </row>
    <row r="47" spans="1:57" ht="21" customHeight="1">
      <c r="A47" s="24">
        <v>42</v>
      </c>
      <c r="B47" s="25" t="s">
        <v>152</v>
      </c>
      <c r="C47" s="129" t="s">
        <v>79</v>
      </c>
      <c r="D47" s="86" t="s">
        <v>25</v>
      </c>
      <c r="E47" s="86"/>
      <c r="F47" s="87"/>
      <c r="G47" s="88">
        <v>150</v>
      </c>
      <c r="H47" s="89">
        <v>40.2</v>
      </c>
      <c r="I47" s="90">
        <v>196</v>
      </c>
      <c r="J47" s="91">
        <v>2</v>
      </c>
      <c r="K47" s="68">
        <f t="shared" si="40"/>
        <v>3</v>
      </c>
      <c r="L47" s="113">
        <v>14</v>
      </c>
      <c r="M47" s="113">
        <v>388</v>
      </c>
      <c r="N47" s="68">
        <f t="shared" si="41"/>
        <v>9</v>
      </c>
      <c r="O47" s="108">
        <v>4.9</v>
      </c>
      <c r="P47" s="68">
        <f t="shared" si="42"/>
        <v>7</v>
      </c>
      <c r="Q47" s="113">
        <v>31</v>
      </c>
      <c r="R47" s="70">
        <f t="shared" si="43"/>
        <v>4</v>
      </c>
      <c r="S47" s="114">
        <v>5</v>
      </c>
      <c r="T47" s="130">
        <v>30</v>
      </c>
      <c r="U47" s="86"/>
      <c r="V47" s="70">
        <f t="shared" si="44"/>
        <v>7</v>
      </c>
      <c r="W47" s="115">
        <v>100500</v>
      </c>
      <c r="X47" s="68">
        <f t="shared" si="45"/>
        <v>7</v>
      </c>
      <c r="Y47" s="115">
        <v>15600</v>
      </c>
      <c r="Z47" s="68">
        <f t="shared" si="46"/>
        <v>5</v>
      </c>
      <c r="AA47" s="115">
        <v>44600</v>
      </c>
      <c r="AB47" s="70">
        <f t="shared" si="47"/>
        <v>8</v>
      </c>
      <c r="AC47" s="115">
        <v>10400</v>
      </c>
      <c r="AD47" s="68">
        <f t="shared" si="48"/>
        <v>3</v>
      </c>
      <c r="AE47" s="115">
        <v>20830</v>
      </c>
      <c r="AF47" s="68">
        <f t="shared" si="49"/>
        <v>4</v>
      </c>
      <c r="AG47" s="115">
        <v>5200</v>
      </c>
      <c r="AH47" s="68">
        <f t="shared" si="50"/>
        <v>6</v>
      </c>
      <c r="AI47" s="69">
        <f t="shared" si="51"/>
        <v>197130</v>
      </c>
      <c r="AJ47" s="68">
        <f t="shared" si="52"/>
        <v>6</v>
      </c>
      <c r="AK47" s="80">
        <f t="shared" si="53"/>
        <v>33</v>
      </c>
      <c r="AL47" s="70">
        <f t="shared" si="54"/>
        <v>7</v>
      </c>
      <c r="AM47" s="136">
        <v>15</v>
      </c>
      <c r="AN47" s="70">
        <f t="shared" si="55"/>
        <v>6</v>
      </c>
      <c r="AP47" s="83">
        <f t="shared" si="56"/>
        <v>69</v>
      </c>
      <c r="AQ47" s="81">
        <f t="shared" si="57"/>
        <v>6</v>
      </c>
      <c r="BD47" s="74">
        <f t="shared" si="38"/>
        <v>5</v>
      </c>
      <c r="BE47" s="79">
        <f t="shared" si="18"/>
        <v>12</v>
      </c>
    </row>
    <row r="48" spans="1:57" ht="21" customHeight="1">
      <c r="A48" s="24">
        <v>43</v>
      </c>
      <c r="B48" s="46" t="s">
        <v>153</v>
      </c>
      <c r="C48" s="129" t="s">
        <v>79</v>
      </c>
      <c r="D48" s="86" t="s">
        <v>25</v>
      </c>
      <c r="E48" s="86"/>
      <c r="F48" s="87"/>
      <c r="G48" s="88">
        <v>156</v>
      </c>
      <c r="H48" s="89">
        <v>42.6</v>
      </c>
      <c r="I48" s="90">
        <v>207</v>
      </c>
      <c r="J48" s="91">
        <v>-15</v>
      </c>
      <c r="K48" s="68">
        <f t="shared" si="40"/>
        <v>8</v>
      </c>
      <c r="L48" s="113">
        <v>28</v>
      </c>
      <c r="M48" s="113">
        <v>482</v>
      </c>
      <c r="N48" s="68">
        <f t="shared" si="41"/>
        <v>5</v>
      </c>
      <c r="O48" s="108">
        <v>5.8</v>
      </c>
      <c r="P48" s="68">
        <f t="shared" si="42"/>
        <v>4</v>
      </c>
      <c r="Q48" s="113">
        <v>15</v>
      </c>
      <c r="R48" s="70">
        <f t="shared" si="43"/>
        <v>8</v>
      </c>
      <c r="S48" s="114">
        <v>5</v>
      </c>
      <c r="T48" s="130">
        <v>15</v>
      </c>
      <c r="U48" s="86"/>
      <c r="V48" s="70">
        <f t="shared" si="44"/>
        <v>7</v>
      </c>
      <c r="W48" s="115">
        <v>95600</v>
      </c>
      <c r="X48" s="68">
        <f t="shared" si="45"/>
        <v>6</v>
      </c>
      <c r="Y48" s="115">
        <v>15900</v>
      </c>
      <c r="Z48" s="68">
        <f t="shared" si="46"/>
        <v>6</v>
      </c>
      <c r="AA48" s="115">
        <v>42700</v>
      </c>
      <c r="AB48" s="70">
        <f t="shared" si="47"/>
        <v>5</v>
      </c>
      <c r="AC48" s="115">
        <v>10400</v>
      </c>
      <c r="AD48" s="68">
        <f t="shared" si="48"/>
        <v>3</v>
      </c>
      <c r="AE48" s="115">
        <v>20870</v>
      </c>
      <c r="AF48" s="68">
        <f t="shared" si="49"/>
        <v>5</v>
      </c>
      <c r="AG48" s="115">
        <v>5400</v>
      </c>
      <c r="AH48" s="68">
        <f t="shared" si="50"/>
        <v>7</v>
      </c>
      <c r="AI48" s="69">
        <f t="shared" si="51"/>
        <v>190870</v>
      </c>
      <c r="AJ48" s="68">
        <f t="shared" si="52"/>
        <v>5</v>
      </c>
      <c r="AK48" s="80">
        <f t="shared" si="53"/>
        <v>32</v>
      </c>
      <c r="AL48" s="70">
        <f t="shared" si="54"/>
        <v>5</v>
      </c>
      <c r="AM48" s="136">
        <v>20</v>
      </c>
      <c r="AN48" s="70">
        <f t="shared" si="55"/>
        <v>3</v>
      </c>
      <c r="AP48" s="83">
        <f t="shared" si="56"/>
        <v>67</v>
      </c>
      <c r="AQ48" s="81">
        <f t="shared" si="57"/>
        <v>5</v>
      </c>
      <c r="BD48" s="74">
        <f t="shared" si="38"/>
        <v>5</v>
      </c>
      <c r="BE48" s="79">
        <f t="shared" si="18"/>
        <v>12</v>
      </c>
    </row>
    <row r="49" spans="1:57" ht="21" customHeight="1">
      <c r="A49" s="24">
        <v>44</v>
      </c>
      <c r="B49" s="25" t="s">
        <v>154</v>
      </c>
      <c r="C49" s="129" t="s">
        <v>79</v>
      </c>
      <c r="D49" s="86" t="s">
        <v>25</v>
      </c>
      <c r="E49" s="86"/>
      <c r="F49" s="87"/>
      <c r="G49" s="88">
        <v>162</v>
      </c>
      <c r="H49" s="89">
        <v>43.2</v>
      </c>
      <c r="I49" s="90">
        <v>218</v>
      </c>
      <c r="J49" s="91">
        <v>10</v>
      </c>
      <c r="K49" s="68">
        <f t="shared" si="40"/>
        <v>1</v>
      </c>
      <c r="L49" s="113">
        <v>30</v>
      </c>
      <c r="M49" s="113">
        <v>522</v>
      </c>
      <c r="N49" s="68">
        <f t="shared" si="41"/>
        <v>4</v>
      </c>
      <c r="O49" s="108">
        <v>6.2</v>
      </c>
      <c r="P49" s="68">
        <f t="shared" si="42"/>
        <v>2</v>
      </c>
      <c r="Q49" s="113">
        <v>23</v>
      </c>
      <c r="R49" s="70">
        <f t="shared" si="43"/>
        <v>7</v>
      </c>
      <c r="S49" s="114">
        <v>7</v>
      </c>
      <c r="T49" s="130">
        <v>30</v>
      </c>
      <c r="U49" s="86"/>
      <c r="V49" s="70">
        <f t="shared" si="44"/>
        <v>1</v>
      </c>
      <c r="W49" s="115">
        <v>91700</v>
      </c>
      <c r="X49" s="68">
        <f t="shared" si="45"/>
        <v>2</v>
      </c>
      <c r="Y49" s="115">
        <v>13000</v>
      </c>
      <c r="Z49" s="68">
        <f t="shared" si="46"/>
        <v>2</v>
      </c>
      <c r="AA49" s="115">
        <v>35500</v>
      </c>
      <c r="AB49" s="70">
        <f t="shared" si="47"/>
        <v>2</v>
      </c>
      <c r="AC49" s="115">
        <v>5900</v>
      </c>
      <c r="AD49" s="68">
        <f t="shared" si="48"/>
        <v>2</v>
      </c>
      <c r="AE49" s="115">
        <v>20340</v>
      </c>
      <c r="AF49" s="68">
        <f t="shared" si="49"/>
        <v>3</v>
      </c>
      <c r="AG49" s="115">
        <v>4700</v>
      </c>
      <c r="AH49" s="68">
        <f t="shared" si="50"/>
        <v>3</v>
      </c>
      <c r="AI49" s="69">
        <f t="shared" si="51"/>
        <v>171140</v>
      </c>
      <c r="AJ49" s="68">
        <f t="shared" si="52"/>
        <v>2</v>
      </c>
      <c r="AK49" s="80">
        <f t="shared" si="53"/>
        <v>14</v>
      </c>
      <c r="AL49" s="70">
        <f t="shared" si="54"/>
        <v>2</v>
      </c>
      <c r="AM49" s="136">
        <v>24</v>
      </c>
      <c r="AN49" s="70">
        <f t="shared" si="55"/>
        <v>1</v>
      </c>
      <c r="AP49" s="83">
        <f t="shared" si="56"/>
        <v>30</v>
      </c>
      <c r="AQ49" s="81">
        <f t="shared" si="57"/>
        <v>2</v>
      </c>
      <c r="BD49" s="74">
        <f t="shared" si="38"/>
        <v>7</v>
      </c>
      <c r="BE49" s="79">
        <f t="shared" si="18"/>
        <v>12</v>
      </c>
    </row>
    <row r="50" spans="1:57" ht="21" customHeight="1">
      <c r="A50" s="24">
        <v>45</v>
      </c>
      <c r="B50" s="25" t="s">
        <v>155</v>
      </c>
      <c r="C50" s="129" t="s">
        <v>80</v>
      </c>
      <c r="D50" s="86" t="s">
        <v>25</v>
      </c>
      <c r="E50" s="86"/>
      <c r="F50" s="87"/>
      <c r="G50" s="88">
        <v>159</v>
      </c>
      <c r="H50" s="89">
        <v>47.3</v>
      </c>
      <c r="I50" s="90">
        <v>203</v>
      </c>
      <c r="J50" s="91">
        <v>5</v>
      </c>
      <c r="K50" s="68">
        <f t="shared" si="40"/>
        <v>2</v>
      </c>
      <c r="L50" s="113">
        <v>37</v>
      </c>
      <c r="M50" s="113">
        <v>641</v>
      </c>
      <c r="N50" s="68">
        <f t="shared" si="41"/>
        <v>1</v>
      </c>
      <c r="O50" s="108">
        <v>6</v>
      </c>
      <c r="P50" s="68">
        <f t="shared" si="42"/>
        <v>3</v>
      </c>
      <c r="Q50" s="113">
        <v>40</v>
      </c>
      <c r="R50" s="70">
        <f t="shared" si="43"/>
        <v>1</v>
      </c>
      <c r="S50" s="114">
        <v>6</v>
      </c>
      <c r="T50" s="130">
        <v>45</v>
      </c>
      <c r="U50" s="86"/>
      <c r="V50" s="70">
        <f t="shared" si="44"/>
        <v>3</v>
      </c>
      <c r="W50" s="115">
        <v>84400</v>
      </c>
      <c r="X50" s="68">
        <f t="shared" si="45"/>
        <v>1</v>
      </c>
      <c r="Y50" s="115">
        <v>11300</v>
      </c>
      <c r="Z50" s="68">
        <f t="shared" si="46"/>
        <v>1</v>
      </c>
      <c r="AA50" s="115">
        <v>32400</v>
      </c>
      <c r="AB50" s="70">
        <f t="shared" si="47"/>
        <v>1</v>
      </c>
      <c r="AC50" s="115">
        <v>5600</v>
      </c>
      <c r="AD50" s="68">
        <f t="shared" si="48"/>
        <v>1</v>
      </c>
      <c r="AE50" s="115">
        <v>20280</v>
      </c>
      <c r="AF50" s="68">
        <f t="shared" si="49"/>
        <v>2</v>
      </c>
      <c r="AG50" s="115">
        <v>4000</v>
      </c>
      <c r="AH50" s="68">
        <f t="shared" si="50"/>
        <v>1</v>
      </c>
      <c r="AI50" s="69">
        <f t="shared" si="51"/>
        <v>157980</v>
      </c>
      <c r="AJ50" s="68">
        <f t="shared" si="52"/>
        <v>1</v>
      </c>
      <c r="AK50" s="80">
        <f t="shared" si="53"/>
        <v>7</v>
      </c>
      <c r="AL50" s="70">
        <f t="shared" si="54"/>
        <v>1</v>
      </c>
      <c r="AM50" s="136">
        <v>22</v>
      </c>
      <c r="AN50" s="70">
        <f t="shared" si="55"/>
        <v>2</v>
      </c>
      <c r="AP50" s="83">
        <f t="shared" si="56"/>
        <v>19</v>
      </c>
      <c r="AQ50" s="81">
        <f t="shared" si="57"/>
        <v>1</v>
      </c>
      <c r="BD50" s="74">
        <f t="shared" si="38"/>
        <v>6</v>
      </c>
      <c r="BE50" s="79">
        <f t="shared" si="18"/>
        <v>12</v>
      </c>
    </row>
    <row r="51" spans="1:57" ht="21" customHeight="1">
      <c r="A51" s="24">
        <v>46</v>
      </c>
      <c r="B51" s="25" t="s">
        <v>156</v>
      </c>
      <c r="C51" s="129" t="s">
        <v>80</v>
      </c>
      <c r="D51" s="86" t="s">
        <v>25</v>
      </c>
      <c r="E51" s="86"/>
      <c r="F51" s="87"/>
      <c r="G51" s="88">
        <v>166</v>
      </c>
      <c r="H51" s="89">
        <v>47.1</v>
      </c>
      <c r="I51" s="90">
        <v>217</v>
      </c>
      <c r="J51" s="91">
        <v>-15</v>
      </c>
      <c r="K51" s="68">
        <f t="shared" si="40"/>
        <v>8</v>
      </c>
      <c r="L51" s="113">
        <v>31</v>
      </c>
      <c r="M51" s="113">
        <v>589</v>
      </c>
      <c r="N51" s="68">
        <f t="shared" si="41"/>
        <v>2</v>
      </c>
      <c r="O51" s="108">
        <v>5.5</v>
      </c>
      <c r="P51" s="68">
        <f t="shared" si="42"/>
        <v>5</v>
      </c>
      <c r="Q51" s="113">
        <v>25</v>
      </c>
      <c r="R51" s="70">
        <f t="shared" si="43"/>
        <v>6</v>
      </c>
      <c r="S51" s="114">
        <v>7</v>
      </c>
      <c r="T51" s="130">
        <v>45</v>
      </c>
      <c r="U51" s="86"/>
      <c r="V51" s="70">
        <f t="shared" si="44"/>
        <v>1</v>
      </c>
      <c r="W51" s="115">
        <v>94400</v>
      </c>
      <c r="X51" s="68">
        <f t="shared" si="45"/>
        <v>5</v>
      </c>
      <c r="Y51" s="115">
        <v>14900</v>
      </c>
      <c r="Z51" s="68">
        <f t="shared" si="46"/>
        <v>4</v>
      </c>
      <c r="AA51" s="115">
        <v>41000</v>
      </c>
      <c r="AB51" s="70">
        <f t="shared" si="47"/>
        <v>3</v>
      </c>
      <c r="AC51" s="115">
        <v>10900</v>
      </c>
      <c r="AD51" s="68">
        <f t="shared" si="48"/>
        <v>7</v>
      </c>
      <c r="AE51" s="115">
        <v>21900</v>
      </c>
      <c r="AF51" s="68">
        <f t="shared" si="49"/>
        <v>6</v>
      </c>
      <c r="AG51" s="115">
        <v>5100</v>
      </c>
      <c r="AH51" s="68">
        <f t="shared" si="50"/>
        <v>5</v>
      </c>
      <c r="AI51" s="69">
        <f t="shared" si="51"/>
        <v>188200</v>
      </c>
      <c r="AJ51" s="68">
        <f t="shared" si="52"/>
        <v>4</v>
      </c>
      <c r="AK51" s="80">
        <f t="shared" si="53"/>
        <v>30</v>
      </c>
      <c r="AL51" s="70">
        <f t="shared" si="54"/>
        <v>4</v>
      </c>
      <c r="AM51" s="136">
        <v>13</v>
      </c>
      <c r="AN51" s="70">
        <f t="shared" si="55"/>
        <v>7</v>
      </c>
      <c r="AP51" s="83">
        <f t="shared" si="56"/>
        <v>59</v>
      </c>
      <c r="AQ51" s="81">
        <f t="shared" si="57"/>
        <v>4</v>
      </c>
      <c r="BD51" s="74">
        <f t="shared" si="38"/>
        <v>7</v>
      </c>
      <c r="BE51" s="79">
        <f t="shared" si="18"/>
        <v>12</v>
      </c>
    </row>
    <row r="52" spans="1:57" ht="21" customHeight="1">
      <c r="A52" s="24">
        <v>47</v>
      </c>
      <c r="B52" s="25"/>
      <c r="C52" s="129"/>
      <c r="D52" s="86"/>
      <c r="E52" s="86"/>
      <c r="F52" s="87"/>
      <c r="G52" s="88"/>
      <c r="H52" s="89"/>
      <c r="I52" s="90"/>
      <c r="J52" s="91"/>
      <c r="K52" s="68">
        <f t="shared" si="40"/>
      </c>
      <c r="L52" s="113"/>
      <c r="M52" s="113"/>
      <c r="N52" s="68">
        <f t="shared" si="41"/>
      </c>
      <c r="O52" s="108"/>
      <c r="P52" s="68">
        <f t="shared" si="42"/>
      </c>
      <c r="Q52" s="113"/>
      <c r="R52" s="70">
        <f t="shared" si="43"/>
      </c>
      <c r="S52" s="114"/>
      <c r="T52" s="130"/>
      <c r="U52" s="86"/>
      <c r="V52" s="70">
        <f t="shared" si="44"/>
      </c>
      <c r="W52" s="115"/>
      <c r="X52" s="68">
        <f t="shared" si="45"/>
      </c>
      <c r="Y52" s="115"/>
      <c r="Z52" s="68">
        <f t="shared" si="46"/>
      </c>
      <c r="AA52" s="115"/>
      <c r="AB52" s="70">
        <f t="shared" si="47"/>
      </c>
      <c r="AC52" s="115"/>
      <c r="AD52" s="68">
        <f t="shared" si="48"/>
      </c>
      <c r="AE52" s="115"/>
      <c r="AF52" s="68">
        <f t="shared" si="49"/>
      </c>
      <c r="AG52" s="115"/>
      <c r="AH52" s="68">
        <f t="shared" si="50"/>
      </c>
      <c r="AI52" s="69" t="str">
        <f t="shared" si="51"/>
        <v>non classé</v>
      </c>
      <c r="AJ52" s="68">
        <f t="shared" si="52"/>
      </c>
      <c r="AK52" s="80" t="str">
        <f t="shared" si="53"/>
        <v>non classé</v>
      </c>
      <c r="AL52" s="70">
        <f t="shared" si="54"/>
      </c>
      <c r="AM52" s="136"/>
      <c r="AN52" s="70">
        <f t="shared" si="55"/>
      </c>
      <c r="AP52" s="83">
        <f t="shared" si="56"/>
      </c>
      <c r="AQ52" s="81" t="str">
        <f t="shared" si="57"/>
        <v>non classé</v>
      </c>
      <c r="BD52" s="74">
        <f t="shared" si="38"/>
      </c>
      <c r="BE52" s="79">
        <f t="shared" si="18"/>
        <v>6</v>
      </c>
    </row>
    <row r="53" spans="1:57" ht="21" customHeight="1">
      <c r="A53" s="24">
        <v>48</v>
      </c>
      <c r="B53" s="126"/>
      <c r="C53" s="85"/>
      <c r="D53" s="86"/>
      <c r="E53" s="86"/>
      <c r="F53" s="87"/>
      <c r="G53" s="88"/>
      <c r="H53" s="89"/>
      <c r="I53" s="90"/>
      <c r="J53" s="91"/>
      <c r="K53" s="68">
        <f t="shared" si="40"/>
      </c>
      <c r="L53" s="113"/>
      <c r="M53" s="113"/>
      <c r="N53" s="68">
        <f t="shared" si="41"/>
      </c>
      <c r="O53" s="108"/>
      <c r="P53" s="68">
        <f t="shared" si="42"/>
      </c>
      <c r="Q53" s="113"/>
      <c r="R53" s="70">
        <f t="shared" si="43"/>
      </c>
      <c r="S53" s="114"/>
      <c r="T53" s="130"/>
      <c r="U53" s="86"/>
      <c r="V53" s="70">
        <f t="shared" si="44"/>
      </c>
      <c r="W53" s="115"/>
      <c r="X53" s="68">
        <f t="shared" si="45"/>
      </c>
      <c r="Y53" s="115"/>
      <c r="Z53" s="68">
        <f t="shared" si="46"/>
      </c>
      <c r="AA53" s="115"/>
      <c r="AB53" s="70">
        <f t="shared" si="47"/>
      </c>
      <c r="AC53" s="115"/>
      <c r="AD53" s="68">
        <f t="shared" si="48"/>
      </c>
      <c r="AE53" s="115"/>
      <c r="AF53" s="68">
        <f t="shared" si="49"/>
      </c>
      <c r="AG53" s="115"/>
      <c r="AH53" s="68">
        <f t="shared" si="50"/>
      </c>
      <c r="AI53" s="69" t="str">
        <f t="shared" si="51"/>
        <v>non classé</v>
      </c>
      <c r="AJ53" s="68">
        <f t="shared" si="52"/>
      </c>
      <c r="AK53" s="80" t="str">
        <f t="shared" si="53"/>
        <v>non classé</v>
      </c>
      <c r="AL53" s="70">
        <f t="shared" si="54"/>
      </c>
      <c r="AM53" s="136"/>
      <c r="AN53" s="70">
        <f t="shared" si="55"/>
      </c>
      <c r="AP53" s="83">
        <f t="shared" si="56"/>
      </c>
      <c r="AQ53" s="81" t="str">
        <f t="shared" si="57"/>
        <v>non classé</v>
      </c>
      <c r="BD53" s="74">
        <f t="shared" si="38"/>
      </c>
      <c r="BE53" s="79">
        <f t="shared" si="18"/>
        <v>6</v>
      </c>
    </row>
    <row r="54" spans="1:57" ht="21" customHeight="1">
      <c r="A54" s="28">
        <v>30</v>
      </c>
      <c r="B54" s="127"/>
      <c r="C54" s="85"/>
      <c r="D54" s="86"/>
      <c r="E54" s="86"/>
      <c r="F54" s="107"/>
      <c r="G54" s="88"/>
      <c r="H54" s="89"/>
      <c r="I54" s="90"/>
      <c r="J54" s="91"/>
      <c r="K54" s="68">
        <f t="shared" si="40"/>
      </c>
      <c r="L54" s="113"/>
      <c r="M54" s="113"/>
      <c r="N54" s="68">
        <f t="shared" si="41"/>
      </c>
      <c r="O54" s="108"/>
      <c r="P54" s="68">
        <f t="shared" si="42"/>
      </c>
      <c r="Q54" s="113"/>
      <c r="R54" s="70">
        <f t="shared" si="43"/>
      </c>
      <c r="S54" s="114"/>
      <c r="T54" s="130"/>
      <c r="U54" s="86"/>
      <c r="V54" s="70">
        <f t="shared" si="44"/>
      </c>
      <c r="W54" s="115"/>
      <c r="X54" s="68">
        <f t="shared" si="45"/>
      </c>
      <c r="Y54" s="115"/>
      <c r="Z54" s="68">
        <f t="shared" si="46"/>
      </c>
      <c r="AA54" s="115"/>
      <c r="AB54" s="70">
        <f t="shared" si="47"/>
      </c>
      <c r="AC54" s="115"/>
      <c r="AD54" s="68">
        <f t="shared" si="48"/>
      </c>
      <c r="AE54" s="115"/>
      <c r="AF54" s="68">
        <f t="shared" si="49"/>
      </c>
      <c r="AG54" s="115"/>
      <c r="AH54" s="68">
        <f t="shared" si="50"/>
      </c>
      <c r="AI54" s="69" t="str">
        <f t="shared" si="51"/>
        <v>non classé</v>
      </c>
      <c r="AJ54" s="68">
        <f t="shared" si="52"/>
      </c>
      <c r="AK54" s="80" t="str">
        <f t="shared" si="53"/>
        <v>non classé</v>
      </c>
      <c r="AL54" s="70">
        <f t="shared" si="54"/>
      </c>
      <c r="AM54" s="136"/>
      <c r="AN54" s="70">
        <f t="shared" si="55"/>
      </c>
      <c r="AP54" s="83">
        <f t="shared" si="56"/>
      </c>
      <c r="AQ54" s="81" t="str">
        <f t="shared" si="57"/>
        <v>non classé</v>
      </c>
      <c r="BD54" s="74">
        <f t="shared" si="38"/>
      </c>
      <c r="BE54" s="79">
        <f t="shared" si="18"/>
        <v>6</v>
      </c>
    </row>
    <row r="55" spans="1:57" ht="21" customHeight="1">
      <c r="A55" s="24">
        <v>49</v>
      </c>
      <c r="B55" s="127"/>
      <c r="C55" s="92"/>
      <c r="D55" s="86"/>
      <c r="E55" s="86"/>
      <c r="F55" s="87"/>
      <c r="G55" s="88"/>
      <c r="H55" s="89"/>
      <c r="I55" s="90"/>
      <c r="J55" s="91"/>
      <c r="K55" s="68">
        <f t="shared" si="40"/>
      </c>
      <c r="L55" s="113"/>
      <c r="M55" s="113"/>
      <c r="N55" s="68">
        <f t="shared" si="41"/>
      </c>
      <c r="O55" s="108"/>
      <c r="P55" s="68">
        <f t="shared" si="42"/>
      </c>
      <c r="Q55" s="113"/>
      <c r="R55" s="70">
        <f t="shared" si="43"/>
      </c>
      <c r="S55" s="114"/>
      <c r="T55" s="130"/>
      <c r="U55" s="86"/>
      <c r="V55" s="70">
        <f t="shared" si="44"/>
      </c>
      <c r="W55" s="115"/>
      <c r="X55" s="68">
        <f t="shared" si="45"/>
      </c>
      <c r="Y55" s="115"/>
      <c r="Z55" s="68">
        <f t="shared" si="46"/>
      </c>
      <c r="AA55" s="115"/>
      <c r="AB55" s="70">
        <f t="shared" si="47"/>
      </c>
      <c r="AC55" s="115"/>
      <c r="AD55" s="68">
        <f t="shared" si="48"/>
      </c>
      <c r="AE55" s="115"/>
      <c r="AF55" s="68">
        <f t="shared" si="49"/>
      </c>
      <c r="AG55" s="115"/>
      <c r="AH55" s="68">
        <f t="shared" si="50"/>
      </c>
      <c r="AI55" s="69" t="str">
        <f t="shared" si="51"/>
        <v>non classé</v>
      </c>
      <c r="AJ55" s="68">
        <f t="shared" si="52"/>
      </c>
      <c r="AK55" s="80" t="str">
        <f t="shared" si="53"/>
        <v>non classé</v>
      </c>
      <c r="AL55" s="70">
        <f t="shared" si="54"/>
      </c>
      <c r="AM55" s="136"/>
      <c r="AN55" s="70">
        <f t="shared" si="55"/>
      </c>
      <c r="AP55" s="83">
        <f t="shared" si="56"/>
      </c>
      <c r="AQ55" s="81" t="str">
        <f t="shared" si="57"/>
        <v>non classé</v>
      </c>
      <c r="BD55" s="74">
        <f t="shared" si="38"/>
      </c>
      <c r="BE55" s="79">
        <f t="shared" si="18"/>
        <v>6</v>
      </c>
    </row>
    <row r="56" spans="1:57" ht="21" customHeight="1">
      <c r="A56" s="24">
        <v>50</v>
      </c>
      <c r="B56" s="127"/>
      <c r="C56" s="85"/>
      <c r="D56" s="86"/>
      <c r="E56" s="86"/>
      <c r="F56" s="87"/>
      <c r="G56" s="88"/>
      <c r="H56" s="89"/>
      <c r="I56" s="90"/>
      <c r="J56" s="91"/>
      <c r="K56" s="68">
        <f t="shared" si="40"/>
      </c>
      <c r="L56" s="113"/>
      <c r="M56" s="113"/>
      <c r="N56" s="68">
        <f t="shared" si="41"/>
      </c>
      <c r="O56" s="108"/>
      <c r="P56" s="68">
        <f t="shared" si="42"/>
      </c>
      <c r="Q56" s="113"/>
      <c r="R56" s="70">
        <f t="shared" si="43"/>
      </c>
      <c r="S56" s="114"/>
      <c r="T56" s="130"/>
      <c r="U56" s="86"/>
      <c r="V56" s="70">
        <f t="shared" si="44"/>
      </c>
      <c r="W56" s="115"/>
      <c r="X56" s="68">
        <f t="shared" si="45"/>
      </c>
      <c r="Y56" s="115"/>
      <c r="Z56" s="68">
        <f t="shared" si="46"/>
      </c>
      <c r="AA56" s="115"/>
      <c r="AB56" s="70">
        <f t="shared" si="47"/>
      </c>
      <c r="AC56" s="115"/>
      <c r="AD56" s="68">
        <f t="shared" si="48"/>
      </c>
      <c r="AE56" s="115"/>
      <c r="AF56" s="68">
        <f t="shared" si="49"/>
      </c>
      <c r="AG56" s="115"/>
      <c r="AH56" s="68">
        <f t="shared" si="50"/>
      </c>
      <c r="AI56" s="69" t="str">
        <f t="shared" si="51"/>
        <v>non classé</v>
      </c>
      <c r="AJ56" s="68">
        <f t="shared" si="52"/>
      </c>
      <c r="AK56" s="80" t="str">
        <f t="shared" si="53"/>
        <v>non classé</v>
      </c>
      <c r="AL56" s="70">
        <f t="shared" si="54"/>
      </c>
      <c r="AM56" s="136"/>
      <c r="AN56" s="70">
        <f t="shared" si="55"/>
      </c>
      <c r="AP56" s="83">
        <f t="shared" si="56"/>
      </c>
      <c r="AQ56" s="81" t="str">
        <f t="shared" si="57"/>
        <v>non classé</v>
      </c>
      <c r="BD56" s="74">
        <f t="shared" si="38"/>
      </c>
      <c r="BE56" s="79">
        <f t="shared" si="18"/>
        <v>6</v>
      </c>
    </row>
    <row r="57" spans="3:37" ht="12.75">
      <c r="C57" s="99"/>
      <c r="D57" s="100"/>
      <c r="E57" s="100"/>
      <c r="F57" s="100"/>
      <c r="G57" s="101"/>
      <c r="H57" s="100"/>
      <c r="I57" s="100"/>
      <c r="J57" s="100"/>
      <c r="K57" s="100"/>
      <c r="L57" s="100"/>
      <c r="M57" s="100"/>
      <c r="N57" s="100"/>
      <c r="O57" s="101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2"/>
      <c r="AF57" s="100"/>
      <c r="AG57" s="100"/>
      <c r="AH57" s="100"/>
      <c r="AI57" s="100"/>
      <c r="AJ57" s="100"/>
      <c r="AK57" s="100"/>
    </row>
    <row r="58" spans="3:37" ht="12.75">
      <c r="C58" s="99"/>
      <c r="D58" s="100"/>
      <c r="E58" s="100"/>
      <c r="F58" s="100"/>
      <c r="G58" s="101"/>
      <c r="H58" s="100"/>
      <c r="I58" s="100"/>
      <c r="J58" s="100"/>
      <c r="K58" s="100"/>
      <c r="L58" s="100"/>
      <c r="M58" s="100"/>
      <c r="N58" s="100"/>
      <c r="O58" s="101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</row>
    <row r="59" spans="3:37" ht="12.75">
      <c r="C59" s="99"/>
      <c r="D59" s="100"/>
      <c r="E59" s="100"/>
      <c r="F59" s="100"/>
      <c r="G59" s="101"/>
      <c r="H59" s="100"/>
      <c r="I59" s="100"/>
      <c r="J59" s="100"/>
      <c r="K59" s="100"/>
      <c r="L59" s="100"/>
      <c r="M59" s="100"/>
      <c r="N59" s="100"/>
      <c r="O59" s="101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</row>
    <row r="60" spans="3:37" ht="12.75">
      <c r="C60" s="99"/>
      <c r="D60" s="100"/>
      <c r="E60" s="100"/>
      <c r="F60" s="100"/>
      <c r="G60" s="101"/>
      <c r="H60" s="100"/>
      <c r="I60" s="100"/>
      <c r="J60" s="100"/>
      <c r="K60" s="100"/>
      <c r="L60" s="100"/>
      <c r="M60" s="100"/>
      <c r="N60" s="100"/>
      <c r="O60" s="101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</row>
    <row r="61" spans="3:37" ht="12.75">
      <c r="C61" s="99"/>
      <c r="D61" s="100"/>
      <c r="E61" s="100"/>
      <c r="F61" s="100"/>
      <c r="G61" s="101"/>
      <c r="H61" s="100"/>
      <c r="I61" s="100"/>
      <c r="J61" s="100"/>
      <c r="K61" s="100"/>
      <c r="L61" s="100"/>
      <c r="M61" s="100"/>
      <c r="N61" s="100"/>
      <c r="O61" s="101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</row>
    <row r="62" spans="3:37" ht="12.75">
      <c r="C62" s="99"/>
      <c r="D62" s="100"/>
      <c r="E62" s="100"/>
      <c r="F62" s="100"/>
      <c r="G62" s="101"/>
      <c r="H62" s="100"/>
      <c r="I62" s="100"/>
      <c r="J62" s="100"/>
      <c r="K62" s="100"/>
      <c r="L62" s="100"/>
      <c r="M62" s="100"/>
      <c r="N62" s="100"/>
      <c r="O62" s="101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</row>
    <row r="63" spans="3:37" ht="12.75">
      <c r="C63" s="99"/>
      <c r="D63" s="100"/>
      <c r="E63" s="100"/>
      <c r="F63" s="100"/>
      <c r="G63" s="101"/>
      <c r="H63" s="100"/>
      <c r="I63" s="100"/>
      <c r="J63" s="100"/>
      <c r="K63" s="100"/>
      <c r="L63" s="100"/>
      <c r="M63" s="100"/>
      <c r="N63" s="100"/>
      <c r="O63" s="101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</row>
    <row r="64" spans="3:37" ht="12.75">
      <c r="C64" s="99"/>
      <c r="D64" s="100"/>
      <c r="E64" s="100"/>
      <c r="F64" s="100"/>
      <c r="G64" s="101"/>
      <c r="H64" s="100"/>
      <c r="I64" s="100"/>
      <c r="J64" s="100"/>
      <c r="K64" s="100"/>
      <c r="L64" s="100"/>
      <c r="M64" s="100"/>
      <c r="N64" s="100"/>
      <c r="O64" s="101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</row>
    <row r="65" spans="3:37" ht="12.75">
      <c r="C65" s="99"/>
      <c r="D65" s="100"/>
      <c r="E65" s="100"/>
      <c r="F65" s="100"/>
      <c r="G65" s="101"/>
      <c r="H65" s="100"/>
      <c r="I65" s="100"/>
      <c r="J65" s="100"/>
      <c r="K65" s="100"/>
      <c r="L65" s="100"/>
      <c r="M65" s="100"/>
      <c r="N65" s="100"/>
      <c r="O65" s="101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</row>
    <row r="66" spans="3:37" ht="12.75">
      <c r="C66" s="99"/>
      <c r="D66" s="100"/>
      <c r="E66" s="100"/>
      <c r="F66" s="100"/>
      <c r="G66" s="101"/>
      <c r="H66" s="100"/>
      <c r="I66" s="100"/>
      <c r="J66" s="100"/>
      <c r="K66" s="100"/>
      <c r="L66" s="100"/>
      <c r="M66" s="100"/>
      <c r="N66" s="100"/>
      <c r="O66" s="101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</row>
    <row r="67" spans="3:37" ht="12.75">
      <c r="C67" s="99"/>
      <c r="D67" s="100"/>
      <c r="E67" s="100"/>
      <c r="F67" s="100"/>
      <c r="G67" s="101"/>
      <c r="H67" s="100"/>
      <c r="I67" s="100"/>
      <c r="J67" s="100"/>
      <c r="K67" s="100"/>
      <c r="L67" s="100"/>
      <c r="M67" s="100"/>
      <c r="N67" s="100"/>
      <c r="O67" s="101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</row>
    <row r="68" spans="3:37" ht="12.75">
      <c r="C68" s="99"/>
      <c r="D68" s="100"/>
      <c r="E68" s="100"/>
      <c r="F68" s="100"/>
      <c r="G68" s="101"/>
      <c r="H68" s="100"/>
      <c r="I68" s="100"/>
      <c r="J68" s="100"/>
      <c r="K68" s="100"/>
      <c r="L68" s="100"/>
      <c r="M68" s="100"/>
      <c r="N68" s="100"/>
      <c r="O68" s="101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</row>
    <row r="69" spans="3:37" ht="12.75">
      <c r="C69" s="99"/>
      <c r="D69" s="100"/>
      <c r="E69" s="100"/>
      <c r="F69" s="100"/>
      <c r="G69" s="101"/>
      <c r="H69" s="100"/>
      <c r="I69" s="100"/>
      <c r="J69" s="100"/>
      <c r="K69" s="100"/>
      <c r="L69" s="100"/>
      <c r="M69" s="100"/>
      <c r="N69" s="100"/>
      <c r="O69" s="101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</row>
    <row r="70" spans="3:37" ht="12.75">
      <c r="C70" s="99"/>
      <c r="D70" s="100"/>
      <c r="E70" s="100"/>
      <c r="F70" s="100"/>
      <c r="G70" s="101"/>
      <c r="H70" s="100"/>
      <c r="I70" s="100"/>
      <c r="J70" s="100"/>
      <c r="K70" s="100"/>
      <c r="L70" s="100"/>
      <c r="M70" s="100"/>
      <c r="N70" s="100"/>
      <c r="O70" s="101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</row>
    <row r="71" spans="3:37" ht="12.75">
      <c r="C71" s="99"/>
      <c r="D71" s="100"/>
      <c r="E71" s="100"/>
      <c r="F71" s="100"/>
      <c r="G71" s="101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</row>
    <row r="72" spans="3:37" ht="22.5">
      <c r="C72" s="99"/>
      <c r="D72" s="100"/>
      <c r="E72" s="100"/>
      <c r="F72" s="100"/>
      <c r="G72" s="101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3"/>
      <c r="AD72" s="100"/>
      <c r="AE72" s="100"/>
      <c r="AF72" s="100"/>
      <c r="AG72" s="100"/>
      <c r="AH72" s="100"/>
      <c r="AI72" s="100"/>
      <c r="AJ72" s="100"/>
      <c r="AK72" s="100"/>
    </row>
  </sheetData>
  <sheetProtection sheet="1"/>
  <mergeCells count="37">
    <mergeCell ref="AP41:AQ41"/>
    <mergeCell ref="AP29:AQ29"/>
    <mergeCell ref="AP4:AQ4"/>
    <mergeCell ref="R41:S41"/>
    <mergeCell ref="R4:S4"/>
    <mergeCell ref="G1:G3"/>
    <mergeCell ref="R29:S29"/>
    <mergeCell ref="AM2:AN2"/>
    <mergeCell ref="Y2:Z2"/>
    <mergeCell ref="O2:P2"/>
    <mergeCell ref="A1:A3"/>
    <mergeCell ref="B1:B3"/>
    <mergeCell ref="C1:C3"/>
    <mergeCell ref="D1:D3"/>
    <mergeCell ref="E1:E3"/>
    <mergeCell ref="AP1:AQ2"/>
    <mergeCell ref="AI1:AJ1"/>
    <mergeCell ref="AI2:AJ2"/>
    <mergeCell ref="AA2:AB2"/>
    <mergeCell ref="AC2:AD2"/>
    <mergeCell ref="S2:V2"/>
    <mergeCell ref="AK2:AL2"/>
    <mergeCell ref="F1:F3"/>
    <mergeCell ref="J2:K2"/>
    <mergeCell ref="L2:N2"/>
    <mergeCell ref="Q2:R2"/>
    <mergeCell ref="Q1:R1"/>
    <mergeCell ref="BD2:BE2"/>
    <mergeCell ref="H1:H3"/>
    <mergeCell ref="AE1:AF1"/>
    <mergeCell ref="AE2:AF2"/>
    <mergeCell ref="S1:V1"/>
    <mergeCell ref="AG1:AH1"/>
    <mergeCell ref="I1:I3"/>
    <mergeCell ref="W2:X2"/>
    <mergeCell ref="AG2:AH2"/>
    <mergeCell ref="Y1:Z1"/>
  </mergeCells>
  <conditionalFormatting sqref="AK5:AK28 AK30:AK40 AK42:AK56">
    <cfRule type="containsText" priority="12" dxfId="1" operator="containsText" stopIfTrue="1" text="non classé">
      <formula>NOT(ISERROR(SEARCH("non classé",AK5)))</formula>
    </cfRule>
  </conditionalFormatting>
  <conditionalFormatting sqref="AI5:AI28">
    <cfRule type="containsText" priority="11" dxfId="1" operator="containsText" stopIfTrue="1" text="non classé">
      <formula>NOT(ISERROR(SEARCH("non classé",AI5)))</formula>
    </cfRule>
  </conditionalFormatting>
  <conditionalFormatting sqref="AJ5:AJ28 AH5:AH28 AF5:AF28 AD5:AD28 AB5:AB28 Z5:Z28 X5:X28 R5:R28 P5:P28 N5:N28 K5:K28 AJ30:AJ40 AH30:AH40 AF30:AF40 AD30:AD40 AB30:AB40 Z30:Z40 X30:X40 V30:V40 R30:R40 P30:P40 N30:N40 K30:K40 AJ42:AJ56 AH42:AH56 AF42:AF56 AD42:AD56 AB42:AB56 Z42:Z57 X42:X56 V42:V56 R42:R56 P42:P56 N42:N56 K42:K56 AQ30:AQ40 AQ5:AQ28 AQ42:AQ56 AL5:AN28 AL30:AN40 AL42:AN56">
    <cfRule type="cellIs" priority="10" dxfId="0" operator="equal" stopIfTrue="1">
      <formula>1</formula>
    </cfRule>
  </conditionalFormatting>
  <printOptions/>
  <pageMargins left="0.37" right="0.5" top="0.5" bottom="0.15" header="0.13" footer="0.13"/>
  <pageSetup fitToHeight="2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57"/>
  <sheetViews>
    <sheetView zoomScalePageLayoutView="0" workbookViewId="0" topLeftCell="J1">
      <selection activeCell="B45" sqref="B45"/>
    </sheetView>
  </sheetViews>
  <sheetFormatPr defaultColWidth="11.421875" defaultRowHeight="12.75"/>
  <cols>
    <col min="2" max="2" width="21.421875" style="44" customWidth="1"/>
    <col min="3" max="6" width="6.421875" style="0" customWidth="1"/>
  </cols>
  <sheetData>
    <row r="1" ht="12.75" customHeight="1"/>
    <row r="2" ht="16.5" customHeight="1" thickBot="1"/>
    <row r="3" spans="1:18" ht="12.75" customHeight="1" thickTop="1">
      <c r="A3" s="163" t="s">
        <v>0</v>
      </c>
      <c r="B3" s="189" t="s">
        <v>30</v>
      </c>
      <c r="C3" s="149" t="s">
        <v>22</v>
      </c>
      <c r="D3" s="139" t="s">
        <v>27</v>
      </c>
      <c r="E3" s="149" t="s">
        <v>87</v>
      </c>
      <c r="F3" s="1" t="s">
        <v>7</v>
      </c>
      <c r="G3" s="2"/>
      <c r="H3" s="39" t="s">
        <v>8</v>
      </c>
      <c r="I3" s="39"/>
      <c r="J3" s="40"/>
      <c r="K3" s="3" t="s">
        <v>10</v>
      </c>
      <c r="L3" s="2"/>
      <c r="M3" s="142" t="s">
        <v>11</v>
      </c>
      <c r="N3" s="148"/>
      <c r="O3" s="146" t="s">
        <v>12</v>
      </c>
      <c r="P3" s="147"/>
      <c r="Q3" s="147"/>
      <c r="R3" s="148"/>
    </row>
    <row r="4" spans="1:18" s="21" customFormat="1" ht="12.75">
      <c r="A4" s="164"/>
      <c r="B4" s="190"/>
      <c r="C4" s="150"/>
      <c r="D4" s="140"/>
      <c r="E4" s="150"/>
      <c r="F4" s="158" t="s">
        <v>6</v>
      </c>
      <c r="G4" s="159"/>
      <c r="H4" s="160" t="s">
        <v>9</v>
      </c>
      <c r="I4" s="159"/>
      <c r="J4" s="161"/>
      <c r="K4" s="187" t="s">
        <v>86</v>
      </c>
      <c r="L4" s="188"/>
      <c r="M4" s="160" t="s">
        <v>21</v>
      </c>
      <c r="N4" s="162"/>
      <c r="O4" s="144" t="s">
        <v>23</v>
      </c>
      <c r="P4" s="153"/>
      <c r="Q4" s="153"/>
      <c r="R4" s="154"/>
    </row>
    <row r="5" spans="1:18" ht="64.5" customHeight="1" thickBot="1">
      <c r="A5" s="165"/>
      <c r="B5" s="191"/>
      <c r="C5" s="151"/>
      <c r="D5" s="141"/>
      <c r="E5" s="151"/>
      <c r="F5" s="7" t="s">
        <v>4</v>
      </c>
      <c r="G5" s="8" t="s">
        <v>5</v>
      </c>
      <c r="H5" s="41" t="s">
        <v>4</v>
      </c>
      <c r="I5" s="41" t="s">
        <v>28</v>
      </c>
      <c r="J5" s="41" t="s">
        <v>5</v>
      </c>
      <c r="K5" s="8" t="s">
        <v>25</v>
      </c>
      <c r="L5" s="8" t="s">
        <v>5</v>
      </c>
      <c r="M5" s="8" t="s">
        <v>14</v>
      </c>
      <c r="N5" s="9" t="s">
        <v>5</v>
      </c>
      <c r="O5" s="8" t="s">
        <v>19</v>
      </c>
      <c r="P5" s="8" t="s">
        <v>15</v>
      </c>
      <c r="Q5" s="8" t="s">
        <v>29</v>
      </c>
      <c r="R5" s="9" t="s">
        <v>5</v>
      </c>
    </row>
    <row r="6" spans="1:18" ht="19.5" customHeight="1" thickTop="1">
      <c r="A6" s="13"/>
      <c r="B6" s="13"/>
      <c r="C6" s="16"/>
      <c r="D6" s="17"/>
      <c r="E6" s="17"/>
      <c r="F6" s="16"/>
      <c r="G6" s="18"/>
      <c r="H6" s="16"/>
      <c r="I6" s="16"/>
      <c r="J6" s="18"/>
      <c r="K6" s="15"/>
      <c r="L6" s="18"/>
      <c r="M6" s="14"/>
      <c r="N6" s="13"/>
      <c r="O6" s="14"/>
      <c r="P6" s="14"/>
      <c r="Q6" s="14"/>
      <c r="R6" s="13"/>
    </row>
    <row r="7" spans="1:18" ht="27" customHeight="1">
      <c r="A7" s="24">
        <v>1</v>
      </c>
      <c r="B7" s="25" t="s">
        <v>31</v>
      </c>
      <c r="C7" s="30"/>
      <c r="D7" s="31"/>
      <c r="E7" s="31"/>
      <c r="F7" s="30"/>
      <c r="G7" s="32"/>
      <c r="H7" s="30"/>
      <c r="I7" s="30"/>
      <c r="J7" s="32"/>
      <c r="K7" s="33"/>
      <c r="L7" s="32"/>
      <c r="M7" s="30"/>
      <c r="N7" s="32"/>
      <c r="O7" s="29"/>
      <c r="P7" s="29"/>
      <c r="Q7" s="29"/>
      <c r="R7" s="34"/>
    </row>
    <row r="8" spans="1:18" ht="27" customHeight="1">
      <c r="A8" s="24">
        <v>2</v>
      </c>
      <c r="B8" s="25" t="s">
        <v>32</v>
      </c>
      <c r="C8" s="30"/>
      <c r="D8" s="31"/>
      <c r="E8" s="31"/>
      <c r="F8" s="30"/>
      <c r="G8" s="32"/>
      <c r="H8" s="30"/>
      <c r="I8" s="30"/>
      <c r="J8" s="32"/>
      <c r="K8" s="33"/>
      <c r="L8" s="32"/>
      <c r="M8" s="30"/>
      <c r="N8" s="32"/>
      <c r="O8" s="29"/>
      <c r="P8" s="29"/>
      <c r="Q8" s="29"/>
      <c r="R8" s="34"/>
    </row>
    <row r="9" spans="1:18" ht="27" customHeight="1">
      <c r="A9" s="24">
        <v>3</v>
      </c>
      <c r="B9" s="26" t="s">
        <v>33</v>
      </c>
      <c r="C9" s="30"/>
      <c r="D9" s="31"/>
      <c r="E9" s="31"/>
      <c r="F9" s="30"/>
      <c r="G9" s="32"/>
      <c r="H9" s="30"/>
      <c r="I9" s="30"/>
      <c r="J9" s="32"/>
      <c r="K9" s="33"/>
      <c r="L9" s="32"/>
      <c r="M9" s="30"/>
      <c r="N9" s="32"/>
      <c r="O9" s="29"/>
      <c r="P9" s="29"/>
      <c r="Q9" s="29"/>
      <c r="R9" s="34"/>
    </row>
    <row r="10" spans="1:18" ht="27" customHeight="1">
      <c r="A10" s="24">
        <v>4</v>
      </c>
      <c r="B10" s="25" t="s">
        <v>34</v>
      </c>
      <c r="C10" s="30"/>
      <c r="D10" s="31"/>
      <c r="E10" s="31"/>
      <c r="F10" s="30"/>
      <c r="G10" s="32"/>
      <c r="H10" s="30"/>
      <c r="I10" s="30"/>
      <c r="J10" s="32"/>
      <c r="K10" s="33"/>
      <c r="L10" s="32"/>
      <c r="M10" s="30"/>
      <c r="N10" s="32"/>
      <c r="O10" s="29"/>
      <c r="P10" s="29"/>
      <c r="Q10" s="29"/>
      <c r="R10" s="34"/>
    </row>
    <row r="11" spans="1:18" ht="27" customHeight="1">
      <c r="A11" s="24">
        <v>5</v>
      </c>
      <c r="B11" s="25" t="s">
        <v>35</v>
      </c>
      <c r="C11" s="30"/>
      <c r="D11" s="31"/>
      <c r="E11" s="31"/>
      <c r="F11" s="30"/>
      <c r="G11" s="32"/>
      <c r="H11" s="30"/>
      <c r="I11" s="30"/>
      <c r="J11" s="32"/>
      <c r="K11" s="33"/>
      <c r="L11" s="32"/>
      <c r="M11" s="30"/>
      <c r="N11" s="32"/>
      <c r="O11" s="29"/>
      <c r="P11" s="29"/>
      <c r="Q11" s="29"/>
      <c r="R11" s="34"/>
    </row>
    <row r="12" spans="1:18" ht="27" customHeight="1">
      <c r="A12" s="24">
        <v>6</v>
      </c>
      <c r="B12" s="25" t="s">
        <v>36</v>
      </c>
      <c r="C12" s="30"/>
      <c r="D12" s="31"/>
      <c r="E12" s="31"/>
      <c r="F12" s="30"/>
      <c r="G12" s="32"/>
      <c r="H12" s="30"/>
      <c r="I12" s="30"/>
      <c r="J12" s="32"/>
      <c r="K12" s="33"/>
      <c r="L12" s="32"/>
      <c r="M12" s="30"/>
      <c r="N12" s="32"/>
      <c r="O12" s="29"/>
      <c r="P12" s="29"/>
      <c r="Q12" s="29"/>
      <c r="R12" s="34"/>
    </row>
    <row r="13" spans="1:18" ht="27" customHeight="1">
      <c r="A13" s="24">
        <v>7</v>
      </c>
      <c r="B13" s="25" t="s">
        <v>37</v>
      </c>
      <c r="C13" s="30"/>
      <c r="D13" s="31"/>
      <c r="E13" s="31"/>
      <c r="F13" s="30"/>
      <c r="G13" s="32"/>
      <c r="H13" s="30"/>
      <c r="I13" s="30"/>
      <c r="J13" s="32"/>
      <c r="K13" s="33"/>
      <c r="L13" s="32"/>
      <c r="M13" s="30"/>
      <c r="N13" s="32"/>
      <c r="O13" s="29"/>
      <c r="P13" s="29"/>
      <c r="Q13" s="29"/>
      <c r="R13" s="34"/>
    </row>
    <row r="14" spans="1:18" ht="27" customHeight="1">
      <c r="A14" s="24">
        <v>8</v>
      </c>
      <c r="B14" s="26" t="s">
        <v>38</v>
      </c>
      <c r="C14" s="30"/>
      <c r="D14" s="31"/>
      <c r="E14" s="31"/>
      <c r="F14" s="30"/>
      <c r="G14" s="32"/>
      <c r="H14" s="30"/>
      <c r="I14" s="30"/>
      <c r="J14" s="32"/>
      <c r="K14" s="33"/>
      <c r="L14" s="32"/>
      <c r="M14" s="30"/>
      <c r="N14" s="32"/>
      <c r="O14" s="29"/>
      <c r="P14" s="29"/>
      <c r="Q14" s="29"/>
      <c r="R14" s="34"/>
    </row>
    <row r="15" spans="1:18" ht="27" customHeight="1">
      <c r="A15" s="24">
        <v>9</v>
      </c>
      <c r="B15" s="25" t="s">
        <v>39</v>
      </c>
      <c r="C15" s="30"/>
      <c r="D15" s="31"/>
      <c r="E15" s="31"/>
      <c r="F15" s="30"/>
      <c r="G15" s="32"/>
      <c r="H15" s="30"/>
      <c r="I15" s="30"/>
      <c r="J15" s="32"/>
      <c r="K15" s="33"/>
      <c r="L15" s="32"/>
      <c r="M15" s="30"/>
      <c r="N15" s="32"/>
      <c r="O15" s="29"/>
      <c r="P15" s="29"/>
      <c r="Q15" s="29"/>
      <c r="R15" s="34"/>
    </row>
    <row r="16" spans="1:18" ht="27" customHeight="1">
      <c r="A16" s="24">
        <v>10</v>
      </c>
      <c r="B16" s="45" t="s">
        <v>40</v>
      </c>
      <c r="C16" s="30"/>
      <c r="D16" s="31"/>
      <c r="E16" s="31"/>
      <c r="F16" s="30"/>
      <c r="G16" s="32"/>
      <c r="H16" s="30"/>
      <c r="I16" s="30"/>
      <c r="J16" s="32"/>
      <c r="K16" s="33"/>
      <c r="L16" s="32"/>
      <c r="M16" s="30"/>
      <c r="N16" s="32"/>
      <c r="O16" s="29"/>
      <c r="P16" s="29"/>
      <c r="Q16" s="29"/>
      <c r="R16" s="34"/>
    </row>
    <row r="17" spans="1:18" ht="27" customHeight="1">
      <c r="A17" s="24">
        <v>11</v>
      </c>
      <c r="B17" s="46" t="s">
        <v>41</v>
      </c>
      <c r="C17" s="30"/>
      <c r="D17" s="31"/>
      <c r="E17" s="31"/>
      <c r="F17" s="30"/>
      <c r="G17" s="32"/>
      <c r="H17" s="30"/>
      <c r="I17" s="30"/>
      <c r="J17" s="32"/>
      <c r="K17" s="33"/>
      <c r="L17" s="32"/>
      <c r="M17" s="30"/>
      <c r="N17" s="32"/>
      <c r="O17" s="29"/>
      <c r="P17" s="29"/>
      <c r="Q17" s="29"/>
      <c r="R17" s="34"/>
    </row>
    <row r="18" spans="1:18" ht="27" customHeight="1">
      <c r="A18" s="24">
        <v>12</v>
      </c>
      <c r="B18" s="45" t="s">
        <v>42</v>
      </c>
      <c r="C18" s="30"/>
      <c r="D18" s="31"/>
      <c r="E18" s="31"/>
      <c r="F18" s="30"/>
      <c r="G18" s="32"/>
      <c r="H18" s="30"/>
      <c r="I18" s="30"/>
      <c r="J18" s="32"/>
      <c r="K18" s="33"/>
      <c r="L18" s="32"/>
      <c r="M18" s="30"/>
      <c r="N18" s="32"/>
      <c r="O18" s="29"/>
      <c r="P18" s="29"/>
      <c r="Q18" s="29"/>
      <c r="R18" s="34"/>
    </row>
    <row r="19" spans="1:18" ht="27" customHeight="1">
      <c r="A19" s="27">
        <v>13</v>
      </c>
      <c r="B19" s="47" t="s">
        <v>43</v>
      </c>
      <c r="C19" s="30"/>
      <c r="D19" s="31"/>
      <c r="E19" s="31"/>
      <c r="F19" s="30"/>
      <c r="G19" s="32"/>
      <c r="H19" s="30"/>
      <c r="I19" s="30"/>
      <c r="J19" s="32"/>
      <c r="K19" s="33"/>
      <c r="L19" s="32"/>
      <c r="M19" s="30"/>
      <c r="N19" s="32"/>
      <c r="O19" s="29"/>
      <c r="P19" s="29"/>
      <c r="Q19" s="29"/>
      <c r="R19" s="34"/>
    </row>
    <row r="20" spans="1:18" ht="27" customHeight="1">
      <c r="A20" s="24">
        <v>14</v>
      </c>
      <c r="B20" s="25" t="s">
        <v>44</v>
      </c>
      <c r="C20" s="30"/>
      <c r="D20" s="31"/>
      <c r="E20" s="31"/>
      <c r="F20" s="30"/>
      <c r="G20" s="32"/>
      <c r="H20" s="30"/>
      <c r="I20" s="30"/>
      <c r="J20" s="32"/>
      <c r="K20" s="33"/>
      <c r="L20" s="32"/>
      <c r="M20" s="30"/>
      <c r="N20" s="32"/>
      <c r="O20" s="29"/>
      <c r="P20" s="29"/>
      <c r="Q20" s="29"/>
      <c r="R20" s="34"/>
    </row>
    <row r="21" spans="1:18" ht="27" customHeight="1">
      <c r="A21" s="28">
        <v>15</v>
      </c>
      <c r="B21" s="25" t="s">
        <v>45</v>
      </c>
      <c r="C21" s="30"/>
      <c r="D21" s="31"/>
      <c r="E21" s="31"/>
      <c r="F21" s="30"/>
      <c r="G21" s="32"/>
      <c r="H21" s="30"/>
      <c r="I21" s="30"/>
      <c r="J21" s="32"/>
      <c r="K21" s="33"/>
      <c r="L21" s="32"/>
      <c r="M21" s="30"/>
      <c r="N21" s="32"/>
      <c r="O21" s="29"/>
      <c r="P21" s="29"/>
      <c r="Q21" s="29"/>
      <c r="R21" s="34"/>
    </row>
    <row r="22" spans="1:18" ht="27" customHeight="1">
      <c r="A22" s="28">
        <v>16</v>
      </c>
      <c r="B22" s="25" t="s">
        <v>46</v>
      </c>
      <c r="C22" s="30"/>
      <c r="D22" s="31"/>
      <c r="E22" s="31"/>
      <c r="F22" s="30"/>
      <c r="G22" s="32"/>
      <c r="H22" s="30"/>
      <c r="I22" s="30"/>
      <c r="J22" s="32"/>
      <c r="K22" s="33"/>
      <c r="L22" s="32"/>
      <c r="M22" s="30"/>
      <c r="N22" s="32"/>
      <c r="O22" s="29"/>
      <c r="P22" s="29"/>
      <c r="Q22" s="29"/>
      <c r="R22" s="34"/>
    </row>
    <row r="23" spans="1:18" ht="27" customHeight="1">
      <c r="A23" s="24">
        <v>17</v>
      </c>
      <c r="B23" s="25" t="s">
        <v>47</v>
      </c>
      <c r="C23" s="30"/>
      <c r="D23" s="31"/>
      <c r="E23" s="31"/>
      <c r="F23" s="30"/>
      <c r="G23" s="32"/>
      <c r="H23" s="30"/>
      <c r="I23" s="30"/>
      <c r="J23" s="32"/>
      <c r="K23" s="33"/>
      <c r="L23" s="32"/>
      <c r="M23" s="30"/>
      <c r="N23" s="32"/>
      <c r="O23" s="29"/>
      <c r="P23" s="29"/>
      <c r="Q23" s="29"/>
      <c r="R23" s="34"/>
    </row>
    <row r="24" spans="1:18" ht="27" customHeight="1">
      <c r="A24" s="24">
        <v>18</v>
      </c>
      <c r="B24" s="25" t="s">
        <v>48</v>
      </c>
      <c r="C24" s="30"/>
      <c r="D24" s="31"/>
      <c r="E24" s="31"/>
      <c r="F24" s="30"/>
      <c r="G24" s="32"/>
      <c r="H24" s="30"/>
      <c r="I24" s="30"/>
      <c r="J24" s="32"/>
      <c r="K24" s="33"/>
      <c r="L24" s="32"/>
      <c r="M24" s="30"/>
      <c r="N24" s="32"/>
      <c r="O24" s="29"/>
      <c r="P24" s="29"/>
      <c r="Q24" s="29"/>
      <c r="R24" s="34"/>
    </row>
    <row r="25" spans="1:18" ht="27" customHeight="1">
      <c r="A25" s="24">
        <v>19</v>
      </c>
      <c r="B25" s="25" t="s">
        <v>49</v>
      </c>
      <c r="C25" s="30"/>
      <c r="D25" s="31"/>
      <c r="E25" s="31"/>
      <c r="F25" s="30"/>
      <c r="G25" s="32"/>
      <c r="H25" s="30"/>
      <c r="I25" s="30"/>
      <c r="J25" s="32"/>
      <c r="K25" s="33"/>
      <c r="L25" s="32"/>
      <c r="M25" s="30"/>
      <c r="N25" s="32"/>
      <c r="O25" s="29"/>
      <c r="P25" s="29"/>
      <c r="Q25" s="29"/>
      <c r="R25" s="34"/>
    </row>
    <row r="26" spans="1:18" ht="27" customHeight="1">
      <c r="A26" s="24">
        <v>20</v>
      </c>
      <c r="B26" s="25" t="s">
        <v>50</v>
      </c>
      <c r="C26" s="30"/>
      <c r="D26" s="31"/>
      <c r="E26" s="31"/>
      <c r="F26" s="30"/>
      <c r="G26" s="32"/>
      <c r="H26" s="30"/>
      <c r="I26" s="30"/>
      <c r="J26" s="32"/>
      <c r="K26" s="33"/>
      <c r="L26" s="32"/>
      <c r="M26" s="30"/>
      <c r="N26" s="32"/>
      <c r="O26" s="29"/>
      <c r="P26" s="29"/>
      <c r="Q26" s="29"/>
      <c r="R26" s="34"/>
    </row>
    <row r="27" spans="1:18" ht="27" customHeight="1">
      <c r="A27" s="24">
        <v>21</v>
      </c>
      <c r="B27" s="25" t="s">
        <v>51</v>
      </c>
      <c r="C27" s="30"/>
      <c r="D27" s="31"/>
      <c r="E27" s="31"/>
      <c r="F27" s="30"/>
      <c r="G27" s="32"/>
      <c r="H27" s="30"/>
      <c r="I27" s="30"/>
      <c r="J27" s="32"/>
      <c r="K27" s="33"/>
      <c r="L27" s="32"/>
      <c r="M27" s="30"/>
      <c r="N27" s="32"/>
      <c r="O27" s="29"/>
      <c r="P27" s="29"/>
      <c r="Q27" s="29"/>
      <c r="R27" s="34"/>
    </row>
    <row r="28" spans="1:18" ht="27" customHeight="1">
      <c r="A28" s="24">
        <v>22</v>
      </c>
      <c r="B28" s="25" t="s">
        <v>52</v>
      </c>
      <c r="C28" s="30"/>
      <c r="D28" s="31"/>
      <c r="E28" s="31"/>
      <c r="F28" s="30"/>
      <c r="G28" s="32"/>
      <c r="H28" s="30"/>
      <c r="I28" s="30"/>
      <c r="J28" s="32"/>
      <c r="K28" s="33"/>
      <c r="L28" s="32"/>
      <c r="M28" s="30"/>
      <c r="N28" s="32"/>
      <c r="O28" s="29"/>
      <c r="P28" s="29"/>
      <c r="Q28" s="29"/>
      <c r="R28" s="34"/>
    </row>
    <row r="29" spans="1:18" ht="27" customHeight="1">
      <c r="A29" s="24">
        <v>23</v>
      </c>
      <c r="B29" s="26" t="s">
        <v>53</v>
      </c>
      <c r="C29" s="30"/>
      <c r="D29" s="31"/>
      <c r="E29" s="31"/>
      <c r="F29" s="30"/>
      <c r="G29" s="32"/>
      <c r="H29" s="30"/>
      <c r="I29" s="30"/>
      <c r="J29" s="32"/>
      <c r="K29" s="33"/>
      <c r="L29" s="32"/>
      <c r="M29" s="30"/>
      <c r="N29" s="32"/>
      <c r="O29" s="29"/>
      <c r="P29" s="29"/>
      <c r="Q29" s="29"/>
      <c r="R29" s="34"/>
    </row>
    <row r="30" spans="1:18" ht="27" customHeight="1">
      <c r="A30" s="24">
        <v>24</v>
      </c>
      <c r="B30" s="45" t="s">
        <v>54</v>
      </c>
      <c r="C30" s="30"/>
      <c r="D30" s="31"/>
      <c r="E30" s="31"/>
      <c r="F30" s="30"/>
      <c r="G30" s="32"/>
      <c r="H30" s="30"/>
      <c r="I30" s="30"/>
      <c r="J30" s="32"/>
      <c r="K30" s="33"/>
      <c r="L30" s="32"/>
      <c r="M30" s="30"/>
      <c r="N30" s="32"/>
      <c r="O30" s="29"/>
      <c r="P30" s="29"/>
      <c r="Q30" s="29"/>
      <c r="R30" s="34"/>
    </row>
    <row r="31" spans="1:18" ht="27" customHeight="1">
      <c r="A31" s="42">
        <v>25</v>
      </c>
      <c r="B31" s="45" t="s">
        <v>96</v>
      </c>
      <c r="C31" s="30"/>
      <c r="D31" s="31"/>
      <c r="E31" s="31"/>
      <c r="F31" s="30"/>
      <c r="G31" s="32"/>
      <c r="H31" s="30"/>
      <c r="I31" s="30"/>
      <c r="J31" s="32"/>
      <c r="K31" s="33"/>
      <c r="L31" s="32"/>
      <c r="M31" s="30"/>
      <c r="N31" s="32"/>
      <c r="O31" s="29"/>
      <c r="P31" s="29"/>
      <c r="Q31" s="29"/>
      <c r="R31" s="34"/>
    </row>
    <row r="32" spans="1:18" ht="27" customHeight="1">
      <c r="A32" s="42">
        <v>26</v>
      </c>
      <c r="B32" s="46" t="s">
        <v>60</v>
      </c>
      <c r="C32" s="37"/>
      <c r="D32" s="31"/>
      <c r="E32" s="31"/>
      <c r="F32" s="30"/>
      <c r="G32" s="32"/>
      <c r="H32" s="30"/>
      <c r="I32" s="30"/>
      <c r="J32" s="32"/>
      <c r="K32" s="33"/>
      <c r="L32" s="32"/>
      <c r="M32" s="30"/>
      <c r="N32" s="32"/>
      <c r="O32" s="29"/>
      <c r="P32" s="29"/>
      <c r="Q32" s="29"/>
      <c r="R32" s="34"/>
    </row>
    <row r="33" spans="1:18" ht="27" customHeight="1">
      <c r="A33" s="24">
        <v>27</v>
      </c>
      <c r="B33" s="25" t="s">
        <v>55</v>
      </c>
      <c r="C33" s="30">
        <v>172</v>
      </c>
      <c r="D33" s="31">
        <v>54</v>
      </c>
      <c r="E33" s="31">
        <v>215</v>
      </c>
      <c r="F33" s="30"/>
      <c r="G33" s="32"/>
      <c r="H33" s="30"/>
      <c r="I33" s="30"/>
      <c r="J33" s="32"/>
      <c r="K33" s="33"/>
      <c r="L33" s="32"/>
      <c r="M33" s="30"/>
      <c r="N33" s="32"/>
      <c r="O33" s="29"/>
      <c r="P33" s="29"/>
      <c r="Q33" s="29"/>
      <c r="R33" s="34"/>
    </row>
    <row r="34" spans="1:18" ht="27" customHeight="1">
      <c r="A34" s="24">
        <v>28</v>
      </c>
      <c r="B34" s="25" t="s">
        <v>56</v>
      </c>
      <c r="C34" s="30">
        <v>165</v>
      </c>
      <c r="D34" s="31">
        <v>56</v>
      </c>
      <c r="E34" s="31">
        <v>215</v>
      </c>
      <c r="F34" s="30"/>
      <c r="G34" s="32"/>
      <c r="H34" s="30"/>
      <c r="I34" s="30"/>
      <c r="J34" s="32"/>
      <c r="K34" s="33"/>
      <c r="L34" s="32"/>
      <c r="M34" s="30"/>
      <c r="N34" s="32"/>
      <c r="O34" s="29"/>
      <c r="P34" s="29"/>
      <c r="Q34" s="29"/>
      <c r="R34" s="34"/>
    </row>
    <row r="35" spans="1:18" ht="27" customHeight="1">
      <c r="A35" s="24">
        <v>29</v>
      </c>
      <c r="B35" s="26" t="s">
        <v>57</v>
      </c>
      <c r="C35" s="30">
        <v>173</v>
      </c>
      <c r="D35" s="31">
        <v>71</v>
      </c>
      <c r="E35" s="31">
        <v>219</v>
      </c>
      <c r="F35" s="30"/>
      <c r="G35" s="32"/>
      <c r="H35" s="30"/>
      <c r="I35" s="30"/>
      <c r="J35" s="32"/>
      <c r="K35" s="33"/>
      <c r="L35" s="32"/>
      <c r="M35" s="30"/>
      <c r="N35" s="32"/>
      <c r="O35" s="29"/>
      <c r="P35" s="29"/>
      <c r="Q35" s="29"/>
      <c r="R35" s="34"/>
    </row>
    <row r="36" spans="1:18" ht="27" customHeight="1">
      <c r="A36" s="28">
        <v>30</v>
      </c>
      <c r="B36" s="25" t="s">
        <v>58</v>
      </c>
      <c r="C36" s="30">
        <v>166</v>
      </c>
      <c r="D36" s="31">
        <v>46</v>
      </c>
      <c r="E36" s="31">
        <v>207</v>
      </c>
      <c r="F36" s="30"/>
      <c r="G36" s="32"/>
      <c r="H36" s="30"/>
      <c r="I36" s="30"/>
      <c r="J36" s="32"/>
      <c r="K36" s="33"/>
      <c r="L36" s="32"/>
      <c r="M36" s="30"/>
      <c r="N36" s="32"/>
      <c r="O36" s="29"/>
      <c r="P36" s="29"/>
      <c r="Q36" s="29"/>
      <c r="R36" s="34"/>
    </row>
    <row r="37" spans="1:18" ht="27" customHeight="1">
      <c r="A37" s="28">
        <v>31</v>
      </c>
      <c r="B37" s="25" t="s">
        <v>59</v>
      </c>
      <c r="C37" s="30">
        <v>160</v>
      </c>
      <c r="D37" s="31">
        <v>13</v>
      </c>
      <c r="E37" s="31">
        <v>200.02</v>
      </c>
      <c r="F37" s="30"/>
      <c r="G37" s="32"/>
      <c r="H37" s="30"/>
      <c r="I37" s="30"/>
      <c r="J37" s="32"/>
      <c r="K37" s="33"/>
      <c r="L37" s="32"/>
      <c r="M37" s="30"/>
      <c r="N37" s="32"/>
      <c r="O37" s="29"/>
      <c r="P37" s="29"/>
      <c r="Q37" s="29"/>
      <c r="R37" s="34"/>
    </row>
    <row r="38" spans="1:18" ht="27" customHeight="1">
      <c r="A38" s="24">
        <v>32</v>
      </c>
      <c r="B38" s="25" t="s">
        <v>61</v>
      </c>
      <c r="C38" s="30"/>
      <c r="D38" s="31"/>
      <c r="E38" s="31"/>
      <c r="F38" s="30"/>
      <c r="G38" s="32"/>
      <c r="H38" s="30"/>
      <c r="I38" s="30"/>
      <c r="J38" s="32"/>
      <c r="K38" s="33"/>
      <c r="L38" s="32"/>
      <c r="M38" s="30"/>
      <c r="N38" s="32"/>
      <c r="O38" s="29"/>
      <c r="P38" s="29"/>
      <c r="Q38" s="29"/>
      <c r="R38" s="34"/>
    </row>
    <row r="39" spans="1:18" ht="27" customHeight="1">
      <c r="A39" s="24">
        <v>33</v>
      </c>
      <c r="B39" s="25" t="s">
        <v>62</v>
      </c>
      <c r="C39" s="30"/>
      <c r="D39" s="31"/>
      <c r="E39" s="31"/>
      <c r="F39" s="30"/>
      <c r="G39" s="32"/>
      <c r="H39" s="30"/>
      <c r="I39" s="30"/>
      <c r="J39" s="32"/>
      <c r="K39" s="33"/>
      <c r="L39" s="32"/>
      <c r="M39" s="30"/>
      <c r="N39" s="32"/>
      <c r="O39" s="29"/>
      <c r="P39" s="29"/>
      <c r="Q39" s="29"/>
      <c r="R39" s="34"/>
    </row>
    <row r="40" spans="1:18" ht="27" customHeight="1">
      <c r="A40" s="24">
        <v>34</v>
      </c>
      <c r="B40" s="25" t="s">
        <v>63</v>
      </c>
      <c r="C40" s="30"/>
      <c r="D40" s="31"/>
      <c r="E40" s="31"/>
      <c r="F40" s="30"/>
      <c r="G40" s="32"/>
      <c r="H40" s="30"/>
      <c r="I40" s="30"/>
      <c r="J40" s="32"/>
      <c r="K40" s="33"/>
      <c r="L40" s="32"/>
      <c r="M40" s="30"/>
      <c r="N40" s="32"/>
      <c r="O40" s="29"/>
      <c r="P40" s="29"/>
      <c r="Q40" s="29"/>
      <c r="R40" s="34"/>
    </row>
    <row r="41" spans="1:18" ht="27" customHeight="1">
      <c r="A41" s="24">
        <v>35</v>
      </c>
      <c r="B41" s="25" t="s">
        <v>64</v>
      </c>
      <c r="C41" s="30"/>
      <c r="D41" s="31"/>
      <c r="E41" s="31"/>
      <c r="F41" s="30"/>
      <c r="G41" s="32"/>
      <c r="H41" s="30"/>
      <c r="I41" s="30"/>
      <c r="J41" s="32"/>
      <c r="K41" s="33"/>
      <c r="L41" s="32"/>
      <c r="M41" s="30"/>
      <c r="N41" s="32"/>
      <c r="O41" s="29"/>
      <c r="P41" s="29"/>
      <c r="Q41" s="29"/>
      <c r="R41" s="34"/>
    </row>
    <row r="42" spans="1:18" ht="27" customHeight="1">
      <c r="A42" s="24">
        <v>36</v>
      </c>
      <c r="B42" s="25" t="s">
        <v>65</v>
      </c>
      <c r="C42" s="30"/>
      <c r="D42" s="31"/>
      <c r="E42" s="31"/>
      <c r="F42" s="30"/>
      <c r="G42" s="32"/>
      <c r="H42" s="30"/>
      <c r="I42" s="30"/>
      <c r="J42" s="32"/>
      <c r="K42" s="33"/>
      <c r="L42" s="32"/>
      <c r="M42" s="30"/>
      <c r="N42" s="32"/>
      <c r="O42" s="29"/>
      <c r="P42" s="29"/>
      <c r="Q42" s="29"/>
      <c r="R42" s="34"/>
    </row>
    <row r="43" spans="1:18" ht="27" customHeight="1">
      <c r="A43" s="24">
        <v>37</v>
      </c>
      <c r="B43" s="25" t="s">
        <v>66</v>
      </c>
      <c r="C43" s="30"/>
      <c r="D43" s="31"/>
      <c r="E43" s="31"/>
      <c r="F43" s="30"/>
      <c r="G43" s="32"/>
      <c r="H43" s="30"/>
      <c r="I43" s="30"/>
      <c r="J43" s="32"/>
      <c r="K43" s="33"/>
      <c r="L43" s="32"/>
      <c r="M43" s="30"/>
      <c r="N43" s="32"/>
      <c r="O43" s="29"/>
      <c r="P43" s="29"/>
      <c r="Q43" s="29"/>
      <c r="R43" s="34"/>
    </row>
    <row r="44" spans="1:18" ht="27" customHeight="1">
      <c r="A44" s="24">
        <v>38</v>
      </c>
      <c r="B44" s="25" t="s">
        <v>67</v>
      </c>
      <c r="C44" s="30"/>
      <c r="D44" s="31"/>
      <c r="E44" s="31"/>
      <c r="F44" s="30"/>
      <c r="G44" s="32"/>
      <c r="H44" s="30"/>
      <c r="I44" s="30"/>
      <c r="J44" s="32"/>
      <c r="K44" s="33"/>
      <c r="L44" s="32"/>
      <c r="M44" s="30"/>
      <c r="N44" s="32"/>
      <c r="O44" s="29"/>
      <c r="P44" s="29"/>
      <c r="Q44" s="29"/>
      <c r="R44" s="34"/>
    </row>
    <row r="45" spans="1:18" ht="27" customHeight="1">
      <c r="A45" s="24">
        <v>39</v>
      </c>
      <c r="B45" s="46" t="s">
        <v>68</v>
      </c>
      <c r="C45" s="30"/>
      <c r="D45" s="31"/>
      <c r="E45" s="31"/>
      <c r="F45" s="30"/>
      <c r="G45" s="32"/>
      <c r="H45" s="30"/>
      <c r="I45" s="30"/>
      <c r="J45" s="32"/>
      <c r="K45" s="33"/>
      <c r="L45" s="32"/>
      <c r="M45" s="30"/>
      <c r="N45" s="32"/>
      <c r="O45" s="29"/>
      <c r="P45" s="29"/>
      <c r="Q45" s="29"/>
      <c r="R45" s="34"/>
    </row>
    <row r="46" spans="1:18" ht="27" customHeight="1">
      <c r="A46" s="24">
        <v>40</v>
      </c>
      <c r="B46" s="26" t="s">
        <v>69</v>
      </c>
      <c r="C46" s="30"/>
      <c r="D46" s="31"/>
      <c r="E46" s="31"/>
      <c r="F46" s="30"/>
      <c r="G46" s="32"/>
      <c r="H46" s="30"/>
      <c r="I46" s="30"/>
      <c r="J46" s="32"/>
      <c r="K46" s="33"/>
      <c r="L46" s="32"/>
      <c r="M46" s="30"/>
      <c r="N46" s="32"/>
      <c r="O46" s="29"/>
      <c r="P46" s="29"/>
      <c r="Q46" s="29"/>
      <c r="R46" s="34"/>
    </row>
    <row r="47" spans="1:18" ht="27" customHeight="1">
      <c r="A47" s="24">
        <v>41</v>
      </c>
      <c r="B47" s="25" t="s">
        <v>70</v>
      </c>
      <c r="C47" s="30">
        <v>155</v>
      </c>
      <c r="D47" s="31">
        <v>48</v>
      </c>
      <c r="E47" s="31">
        <v>192</v>
      </c>
      <c r="F47" s="30"/>
      <c r="G47" s="32"/>
      <c r="H47" s="30"/>
      <c r="I47" s="30"/>
      <c r="J47" s="32"/>
      <c r="K47" s="33"/>
      <c r="L47" s="32"/>
      <c r="M47" s="30"/>
      <c r="N47" s="32"/>
      <c r="O47" s="29"/>
      <c r="P47" s="29"/>
      <c r="Q47" s="29"/>
      <c r="R47" s="34"/>
    </row>
    <row r="48" spans="1:18" ht="27" customHeight="1">
      <c r="A48" s="24">
        <v>42</v>
      </c>
      <c r="B48" s="25" t="s">
        <v>71</v>
      </c>
      <c r="C48" s="30"/>
      <c r="D48" s="31"/>
      <c r="E48" s="31"/>
      <c r="F48" s="30"/>
      <c r="G48" s="32"/>
      <c r="H48" s="30"/>
      <c r="I48" s="30"/>
      <c r="J48" s="32"/>
      <c r="K48" s="33"/>
      <c r="L48" s="32"/>
      <c r="M48" s="30"/>
      <c r="N48" s="32"/>
      <c r="O48" s="29"/>
      <c r="P48" s="29"/>
      <c r="Q48" s="29"/>
      <c r="R48" s="34"/>
    </row>
    <row r="49" spans="1:18" ht="27" customHeight="1">
      <c r="A49" s="24">
        <v>43</v>
      </c>
      <c r="B49" s="25" t="s">
        <v>72</v>
      </c>
      <c r="C49" s="30">
        <v>154</v>
      </c>
      <c r="D49" s="31">
        <v>44</v>
      </c>
      <c r="E49" s="31">
        <v>198</v>
      </c>
      <c r="F49" s="30"/>
      <c r="G49" s="32"/>
      <c r="H49" s="30"/>
      <c r="I49" s="30"/>
      <c r="J49" s="32"/>
      <c r="K49" s="33"/>
      <c r="L49" s="32"/>
      <c r="M49" s="30"/>
      <c r="N49" s="32"/>
      <c r="O49" s="29"/>
      <c r="P49" s="29"/>
      <c r="Q49" s="29"/>
      <c r="R49" s="34"/>
    </row>
    <row r="50" spans="1:18" ht="27" customHeight="1">
      <c r="A50" s="24">
        <v>44</v>
      </c>
      <c r="B50" s="25" t="s">
        <v>73</v>
      </c>
      <c r="C50" s="30"/>
      <c r="D50" s="31"/>
      <c r="E50" s="31"/>
      <c r="F50" s="30"/>
      <c r="G50" s="32"/>
      <c r="H50" s="30"/>
      <c r="I50" s="30"/>
      <c r="J50" s="32"/>
      <c r="K50" s="33"/>
      <c r="L50" s="32"/>
      <c r="M50" s="30"/>
      <c r="N50" s="32"/>
      <c r="O50" s="29"/>
      <c r="P50" s="29"/>
      <c r="Q50" s="29"/>
      <c r="R50" s="34"/>
    </row>
    <row r="51" spans="1:18" ht="27" customHeight="1">
      <c r="A51" s="24">
        <v>45</v>
      </c>
      <c r="B51" s="25" t="s">
        <v>74</v>
      </c>
      <c r="C51" s="30"/>
      <c r="D51" s="31"/>
      <c r="E51" s="31"/>
      <c r="F51" s="30"/>
      <c r="G51" s="32"/>
      <c r="H51" s="30"/>
      <c r="I51" s="30"/>
      <c r="J51" s="32"/>
      <c r="K51" s="33"/>
      <c r="L51" s="32"/>
      <c r="M51" s="30"/>
      <c r="N51" s="32"/>
      <c r="O51" s="29"/>
      <c r="P51" s="29"/>
      <c r="Q51" s="29"/>
      <c r="R51" s="34"/>
    </row>
    <row r="52" spans="1:18" ht="27" customHeight="1">
      <c r="A52" s="24">
        <v>46</v>
      </c>
      <c r="B52" s="25" t="s">
        <v>97</v>
      </c>
      <c r="C52" s="30"/>
      <c r="D52" s="31"/>
      <c r="E52" s="31"/>
      <c r="F52" s="30"/>
      <c r="G52" s="32"/>
      <c r="H52" s="30"/>
      <c r="I52" s="30"/>
      <c r="J52" s="32"/>
      <c r="K52" s="33"/>
      <c r="L52" s="32"/>
      <c r="M52" s="30"/>
      <c r="N52" s="32"/>
      <c r="O52" s="29"/>
      <c r="P52" s="29"/>
      <c r="Q52" s="29"/>
      <c r="R52" s="34"/>
    </row>
    <row r="53" spans="1:18" ht="27" customHeight="1">
      <c r="A53" s="24">
        <v>47</v>
      </c>
      <c r="B53" s="45" t="s">
        <v>75</v>
      </c>
      <c r="C53" s="30"/>
      <c r="D53" s="31"/>
      <c r="E53" s="31"/>
      <c r="F53" s="30"/>
      <c r="G53" s="32"/>
      <c r="H53" s="30"/>
      <c r="I53" s="30"/>
      <c r="J53" s="32"/>
      <c r="K53" s="33"/>
      <c r="L53" s="32"/>
      <c r="M53" s="30"/>
      <c r="N53" s="32"/>
      <c r="O53" s="29"/>
      <c r="P53" s="29"/>
      <c r="Q53" s="29"/>
      <c r="R53" s="34"/>
    </row>
    <row r="54" spans="1:18" ht="27" customHeight="1">
      <c r="A54" s="24">
        <v>48</v>
      </c>
      <c r="B54" s="45" t="s">
        <v>76</v>
      </c>
      <c r="C54" s="30"/>
      <c r="D54" s="31"/>
      <c r="E54" s="31"/>
      <c r="F54" s="30"/>
      <c r="G54" s="32"/>
      <c r="H54" s="30"/>
      <c r="I54" s="30"/>
      <c r="J54" s="32"/>
      <c r="K54" s="33"/>
      <c r="L54" s="32"/>
      <c r="M54" s="30"/>
      <c r="N54" s="32"/>
      <c r="O54" s="29"/>
      <c r="P54" s="29"/>
      <c r="Q54" s="29"/>
      <c r="R54" s="34"/>
    </row>
    <row r="55" spans="1:18" ht="27" customHeight="1">
      <c r="A55" s="24">
        <v>49</v>
      </c>
      <c r="B55" s="25" t="s">
        <v>77</v>
      </c>
      <c r="C55" s="30"/>
      <c r="D55" s="31"/>
      <c r="E55" s="31"/>
      <c r="F55" s="30"/>
      <c r="G55" s="32"/>
      <c r="H55" s="30"/>
      <c r="I55" s="30"/>
      <c r="J55" s="32"/>
      <c r="K55" s="33"/>
      <c r="L55" s="32"/>
      <c r="M55" s="30"/>
      <c r="N55" s="32"/>
      <c r="O55" s="29"/>
      <c r="P55" s="29"/>
      <c r="Q55" s="29"/>
      <c r="R55" s="34"/>
    </row>
    <row r="56" spans="1:18" ht="27" customHeight="1">
      <c r="A56" s="24">
        <v>50</v>
      </c>
      <c r="B56" s="25" t="s">
        <v>78</v>
      </c>
      <c r="C56" s="30"/>
      <c r="D56" s="31"/>
      <c r="E56" s="31"/>
      <c r="F56" s="30"/>
      <c r="G56" s="32"/>
      <c r="H56" s="30"/>
      <c r="I56" s="30"/>
      <c r="J56" s="32"/>
      <c r="K56" s="33"/>
      <c r="L56" s="32"/>
      <c r="M56" s="30"/>
      <c r="N56" s="32"/>
      <c r="O56" s="29"/>
      <c r="P56" s="29"/>
      <c r="Q56" s="29"/>
      <c r="R56" s="34"/>
    </row>
    <row r="57" spans="1:18" ht="27" customHeight="1">
      <c r="A57" s="24"/>
      <c r="B57" s="25"/>
      <c r="C57" s="30"/>
      <c r="D57" s="31"/>
      <c r="E57" s="31"/>
      <c r="F57" s="30"/>
      <c r="G57" s="32"/>
      <c r="H57" s="30"/>
      <c r="I57" s="30"/>
      <c r="J57" s="32"/>
      <c r="K57" s="33"/>
      <c r="L57" s="32"/>
      <c r="M57" s="30"/>
      <c r="N57" s="32"/>
      <c r="O57" s="29"/>
      <c r="P57" s="29"/>
      <c r="Q57" s="29"/>
      <c r="R57" s="34"/>
    </row>
  </sheetData>
  <sheetProtection/>
  <mergeCells count="12">
    <mergeCell ref="A3:A5"/>
    <mergeCell ref="B3:B5"/>
    <mergeCell ref="O4:R4"/>
    <mergeCell ref="C3:C5"/>
    <mergeCell ref="D3:D5"/>
    <mergeCell ref="E3:E5"/>
    <mergeCell ref="M3:N3"/>
    <mergeCell ref="F4:G4"/>
    <mergeCell ref="H4:J4"/>
    <mergeCell ref="K4:L4"/>
    <mergeCell ref="M4:N4"/>
    <mergeCell ref="O3:R3"/>
  </mergeCells>
  <printOptions/>
  <pageMargins left="0.42" right="0.5" top="0.984251969" bottom="0.984251969" header="0.4921259845" footer="0.4921259845"/>
  <pageSetup horizontalDpi="300" verticalDpi="300" orientation="portrait" paperSize="9" scale="46"/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U64"/>
  <sheetViews>
    <sheetView zoomScalePageLayoutView="0" workbookViewId="0" topLeftCell="F1">
      <selection activeCell="B9" sqref="B9"/>
    </sheetView>
  </sheetViews>
  <sheetFormatPr defaultColWidth="11.421875" defaultRowHeight="12.75"/>
  <cols>
    <col min="1" max="1" width="5.140625" style="0" customWidth="1"/>
    <col min="2" max="2" width="20.421875" style="44" customWidth="1"/>
    <col min="3" max="3" width="8.8515625" style="0" customWidth="1"/>
    <col min="4" max="4" width="4.421875" style="0" customWidth="1"/>
    <col min="5" max="5" width="8.28125" style="0" customWidth="1"/>
    <col min="6" max="6" width="5.00390625" style="0" customWidth="1"/>
    <col min="7" max="7" width="7.8515625" style="0" customWidth="1"/>
    <col min="8" max="8" width="5.140625" style="0" customWidth="1"/>
    <col min="9" max="9" width="7.8515625" style="0" customWidth="1"/>
    <col min="10" max="10" width="5.421875" style="0" customWidth="1"/>
    <col min="11" max="11" width="8.140625" style="0" customWidth="1"/>
    <col min="12" max="12" width="5.28125" style="0" customWidth="1"/>
    <col min="13" max="13" width="8.28125" style="0" customWidth="1"/>
    <col min="14" max="14" width="5.7109375" style="0" customWidth="1"/>
    <col min="15" max="15" width="8.00390625" style="0" customWidth="1"/>
    <col min="16" max="16" width="5.421875" style="0" customWidth="1"/>
    <col min="17" max="17" width="8.8515625" style="0" customWidth="1"/>
    <col min="18" max="18" width="5.8515625" style="0" customWidth="1"/>
    <col min="19" max="19" width="1.8515625" style="0" customWidth="1"/>
    <col min="20" max="21" width="8.28125" style="0" customWidth="1"/>
  </cols>
  <sheetData>
    <row r="2" ht="13.5" thickBot="1"/>
    <row r="3" spans="1:21" ht="12.75" customHeight="1" thickTop="1">
      <c r="A3" s="163" t="s">
        <v>0</v>
      </c>
      <c r="B3" s="189" t="s">
        <v>30</v>
      </c>
      <c r="C3" s="4" t="s">
        <v>13</v>
      </c>
      <c r="D3" s="5"/>
      <c r="E3" s="142" t="s">
        <v>16</v>
      </c>
      <c r="F3" s="143"/>
      <c r="G3" s="6" t="s">
        <v>24</v>
      </c>
      <c r="H3" s="6"/>
      <c r="I3" s="4" t="s">
        <v>82</v>
      </c>
      <c r="J3" s="5"/>
      <c r="K3" s="142" t="s">
        <v>83</v>
      </c>
      <c r="L3" s="143"/>
      <c r="M3" s="142" t="s">
        <v>84</v>
      </c>
      <c r="N3" s="143"/>
      <c r="O3" s="142"/>
      <c r="P3" s="143"/>
      <c r="Q3" s="6"/>
      <c r="R3" s="6"/>
      <c r="T3" s="175" t="s">
        <v>17</v>
      </c>
      <c r="U3" s="176"/>
    </row>
    <row r="4" spans="1:21" ht="54" customHeight="1">
      <c r="A4" s="164"/>
      <c r="B4" s="190"/>
      <c r="C4" s="152" t="s">
        <v>95</v>
      </c>
      <c r="D4" s="145"/>
      <c r="E4" s="144" t="s">
        <v>90</v>
      </c>
      <c r="F4" s="145"/>
      <c r="G4" s="144" t="s">
        <v>89</v>
      </c>
      <c r="H4" s="154"/>
      <c r="I4" s="152" t="s">
        <v>91</v>
      </c>
      <c r="J4" s="145"/>
      <c r="K4" s="144" t="s">
        <v>92</v>
      </c>
      <c r="L4" s="145"/>
      <c r="M4" s="144" t="s">
        <v>88</v>
      </c>
      <c r="N4" s="145"/>
      <c r="O4" s="144" t="s">
        <v>93</v>
      </c>
      <c r="P4" s="145"/>
      <c r="Q4" s="144" t="s">
        <v>94</v>
      </c>
      <c r="R4" s="153"/>
      <c r="T4" s="177"/>
      <c r="U4" s="178"/>
    </row>
    <row r="5" spans="1:21" ht="13.5" customHeight="1" thickBot="1">
      <c r="A5" s="165"/>
      <c r="B5" s="191"/>
      <c r="C5" s="7" t="s">
        <v>15</v>
      </c>
      <c r="D5" s="8" t="s">
        <v>5</v>
      </c>
      <c r="E5" s="8" t="s">
        <v>15</v>
      </c>
      <c r="F5" s="8" t="s">
        <v>5</v>
      </c>
      <c r="G5" s="8" t="s">
        <v>15</v>
      </c>
      <c r="H5" s="8" t="s">
        <v>5</v>
      </c>
      <c r="I5" s="7" t="s">
        <v>15</v>
      </c>
      <c r="J5" s="8" t="s">
        <v>5</v>
      </c>
      <c r="K5" s="8" t="s">
        <v>15</v>
      </c>
      <c r="L5" s="8" t="s">
        <v>5</v>
      </c>
      <c r="M5" s="8" t="s">
        <v>15</v>
      </c>
      <c r="N5" s="8" t="s">
        <v>5</v>
      </c>
      <c r="O5" s="8" t="s">
        <v>15</v>
      </c>
      <c r="P5" s="8" t="s">
        <v>5</v>
      </c>
      <c r="Q5" s="8" t="s">
        <v>85</v>
      </c>
      <c r="R5" s="8" t="s">
        <v>5</v>
      </c>
      <c r="T5" s="10" t="s">
        <v>18</v>
      </c>
      <c r="U5" s="11" t="s">
        <v>5</v>
      </c>
    </row>
    <row r="6" spans="1:21" ht="13.5" thickTop="1">
      <c r="A6" s="13"/>
      <c r="B6" s="13"/>
      <c r="C6" s="12"/>
      <c r="D6" s="13"/>
      <c r="E6" s="14"/>
      <c r="F6" s="14"/>
      <c r="G6" s="14"/>
      <c r="H6" s="13"/>
      <c r="I6" s="12"/>
      <c r="J6" s="13"/>
      <c r="K6" s="14"/>
      <c r="L6" s="14"/>
      <c r="M6" s="14"/>
      <c r="N6" s="13"/>
      <c r="O6" s="14"/>
      <c r="P6" s="14"/>
      <c r="Q6" s="14"/>
      <c r="R6" s="13"/>
      <c r="T6" s="19"/>
      <c r="U6" s="20"/>
    </row>
    <row r="7" spans="1:21" ht="25.5" customHeight="1">
      <c r="A7" s="24">
        <v>1</v>
      </c>
      <c r="B7" s="25" t="s">
        <v>31</v>
      </c>
      <c r="C7" s="35"/>
      <c r="D7" s="34"/>
      <c r="E7" s="29"/>
      <c r="F7" s="29"/>
      <c r="G7" s="29"/>
      <c r="H7" s="34"/>
      <c r="I7" s="35"/>
      <c r="J7" s="34"/>
      <c r="K7" s="29"/>
      <c r="L7" s="29"/>
      <c r="M7" s="29"/>
      <c r="N7" s="34"/>
      <c r="O7" s="29"/>
      <c r="P7" s="29"/>
      <c r="Q7" s="29"/>
      <c r="R7" s="34"/>
      <c r="T7" s="36"/>
      <c r="U7" s="23"/>
    </row>
    <row r="8" spans="1:21" ht="25.5" customHeight="1">
      <c r="A8" s="24">
        <v>2</v>
      </c>
      <c r="B8" s="25" t="s">
        <v>32</v>
      </c>
      <c r="C8" s="35"/>
      <c r="D8" s="34"/>
      <c r="E8" s="29"/>
      <c r="F8" s="29"/>
      <c r="G8" s="29"/>
      <c r="H8" s="34"/>
      <c r="I8" s="35"/>
      <c r="J8" s="34"/>
      <c r="K8" s="29"/>
      <c r="L8" s="29"/>
      <c r="M8" s="29"/>
      <c r="N8" s="34"/>
      <c r="O8" s="29"/>
      <c r="P8" s="29"/>
      <c r="Q8" s="29"/>
      <c r="R8" s="34"/>
      <c r="T8" s="36"/>
      <c r="U8" s="23"/>
    </row>
    <row r="9" spans="1:21" ht="25.5" customHeight="1">
      <c r="A9" s="24">
        <v>3</v>
      </c>
      <c r="B9" s="26" t="s">
        <v>33</v>
      </c>
      <c r="C9" s="35"/>
      <c r="D9" s="34"/>
      <c r="E9" s="29"/>
      <c r="F9" s="29"/>
      <c r="G9" s="29"/>
      <c r="H9" s="34"/>
      <c r="I9" s="35"/>
      <c r="J9" s="34"/>
      <c r="K9" s="29"/>
      <c r="L9" s="29"/>
      <c r="M9" s="29"/>
      <c r="N9" s="34"/>
      <c r="O9" s="29"/>
      <c r="P9" s="29"/>
      <c r="Q9" s="29"/>
      <c r="R9" s="34"/>
      <c r="T9" s="36"/>
      <c r="U9" s="23"/>
    </row>
    <row r="10" spans="1:21" ht="25.5" customHeight="1">
      <c r="A10" s="24">
        <v>4</v>
      </c>
      <c r="B10" s="25" t="s">
        <v>34</v>
      </c>
      <c r="C10" s="35"/>
      <c r="D10" s="34"/>
      <c r="E10" s="29"/>
      <c r="F10" s="29"/>
      <c r="G10" s="29"/>
      <c r="H10" s="34"/>
      <c r="I10" s="35"/>
      <c r="J10" s="34"/>
      <c r="K10" s="29"/>
      <c r="L10" s="29"/>
      <c r="M10" s="29"/>
      <c r="N10" s="34"/>
      <c r="O10" s="29"/>
      <c r="P10" s="29"/>
      <c r="Q10" s="29"/>
      <c r="R10" s="34"/>
      <c r="T10" s="36"/>
      <c r="U10" s="23"/>
    </row>
    <row r="11" spans="1:21" ht="25.5" customHeight="1">
      <c r="A11" s="24">
        <v>5</v>
      </c>
      <c r="B11" s="25" t="s">
        <v>35</v>
      </c>
      <c r="C11" s="35"/>
      <c r="D11" s="34"/>
      <c r="E11" s="29"/>
      <c r="F11" s="29"/>
      <c r="G11" s="29"/>
      <c r="H11" s="34"/>
      <c r="I11" s="35"/>
      <c r="J11" s="34"/>
      <c r="K11" s="29"/>
      <c r="L11" s="29"/>
      <c r="M11" s="29"/>
      <c r="N11" s="34"/>
      <c r="O11" s="29"/>
      <c r="P11" s="29"/>
      <c r="Q11" s="29"/>
      <c r="R11" s="34"/>
      <c r="T11" s="36"/>
      <c r="U11" s="23"/>
    </row>
    <row r="12" spans="1:21" ht="25.5" customHeight="1">
      <c r="A12" s="24">
        <v>6</v>
      </c>
      <c r="B12" s="25" t="s">
        <v>36</v>
      </c>
      <c r="C12" s="35"/>
      <c r="D12" s="34"/>
      <c r="E12" s="29"/>
      <c r="F12" s="29"/>
      <c r="G12" s="29"/>
      <c r="H12" s="34"/>
      <c r="I12" s="35"/>
      <c r="J12" s="34"/>
      <c r="K12" s="29"/>
      <c r="L12" s="29"/>
      <c r="M12" s="29"/>
      <c r="N12" s="34"/>
      <c r="O12" s="29"/>
      <c r="P12" s="29"/>
      <c r="Q12" s="29"/>
      <c r="R12" s="34"/>
      <c r="T12" s="36"/>
      <c r="U12" s="23"/>
    </row>
    <row r="13" spans="1:21" ht="25.5" customHeight="1">
      <c r="A13" s="24">
        <v>7</v>
      </c>
      <c r="B13" s="25" t="s">
        <v>37</v>
      </c>
      <c r="C13" s="35"/>
      <c r="D13" s="34"/>
      <c r="E13" s="29"/>
      <c r="F13" s="29"/>
      <c r="G13" s="29"/>
      <c r="H13" s="34"/>
      <c r="I13" s="35"/>
      <c r="J13" s="34"/>
      <c r="K13" s="29"/>
      <c r="L13" s="29"/>
      <c r="M13" s="29"/>
      <c r="N13" s="34"/>
      <c r="O13" s="29"/>
      <c r="P13" s="29"/>
      <c r="Q13" s="29"/>
      <c r="R13" s="34"/>
      <c r="T13" s="36"/>
      <c r="U13" s="23"/>
    </row>
    <row r="14" spans="1:21" ht="25.5" customHeight="1">
      <c r="A14" s="24">
        <v>8</v>
      </c>
      <c r="B14" s="26" t="s">
        <v>38</v>
      </c>
      <c r="C14" s="35"/>
      <c r="D14" s="34"/>
      <c r="E14" s="29"/>
      <c r="F14" s="29"/>
      <c r="G14" s="29"/>
      <c r="H14" s="34"/>
      <c r="I14" s="35"/>
      <c r="J14" s="34"/>
      <c r="K14" s="29"/>
      <c r="L14" s="29"/>
      <c r="M14" s="29"/>
      <c r="N14" s="34"/>
      <c r="O14" s="29"/>
      <c r="P14" s="29"/>
      <c r="Q14" s="29"/>
      <c r="R14" s="34"/>
      <c r="T14" s="36"/>
      <c r="U14" s="23"/>
    </row>
    <row r="15" spans="1:21" ht="25.5" customHeight="1">
      <c r="A15" s="24">
        <v>9</v>
      </c>
      <c r="B15" s="25" t="s">
        <v>39</v>
      </c>
      <c r="C15" s="35"/>
      <c r="D15" s="34"/>
      <c r="E15" s="29"/>
      <c r="F15" s="29"/>
      <c r="G15" s="29"/>
      <c r="H15" s="34"/>
      <c r="I15" s="35"/>
      <c r="J15" s="34"/>
      <c r="K15" s="29"/>
      <c r="L15" s="29"/>
      <c r="M15" s="29"/>
      <c r="N15" s="34"/>
      <c r="O15" s="29"/>
      <c r="P15" s="29"/>
      <c r="Q15" s="29"/>
      <c r="R15" s="34"/>
      <c r="T15" s="36"/>
      <c r="U15" s="23"/>
    </row>
    <row r="16" spans="1:21" ht="25.5" customHeight="1">
      <c r="A16" s="24">
        <v>10</v>
      </c>
      <c r="B16" s="45" t="s">
        <v>40</v>
      </c>
      <c r="C16" s="35"/>
      <c r="D16" s="34"/>
      <c r="E16" s="29"/>
      <c r="F16" s="29"/>
      <c r="G16" s="29"/>
      <c r="H16" s="34"/>
      <c r="I16" s="35"/>
      <c r="J16" s="34"/>
      <c r="K16" s="29"/>
      <c r="L16" s="29"/>
      <c r="M16" s="29"/>
      <c r="N16" s="34"/>
      <c r="O16" s="29"/>
      <c r="P16" s="29"/>
      <c r="Q16" s="29"/>
      <c r="R16" s="34"/>
      <c r="T16" s="36"/>
      <c r="U16" s="23"/>
    </row>
    <row r="17" spans="1:21" ht="25.5" customHeight="1">
      <c r="A17" s="24">
        <v>11</v>
      </c>
      <c r="B17" s="46" t="s">
        <v>41</v>
      </c>
      <c r="C17" s="35"/>
      <c r="D17" s="34"/>
      <c r="E17" s="29"/>
      <c r="F17" s="29"/>
      <c r="G17" s="29"/>
      <c r="H17" s="34"/>
      <c r="I17" s="35"/>
      <c r="J17" s="34"/>
      <c r="K17" s="29"/>
      <c r="L17" s="29"/>
      <c r="M17" s="29"/>
      <c r="N17" s="34"/>
      <c r="O17" s="29"/>
      <c r="P17" s="29"/>
      <c r="Q17" s="29"/>
      <c r="R17" s="34"/>
      <c r="T17" s="36"/>
      <c r="U17" s="23"/>
    </row>
    <row r="18" spans="1:21" ht="25.5" customHeight="1">
      <c r="A18" s="24">
        <v>12</v>
      </c>
      <c r="B18" s="45" t="s">
        <v>42</v>
      </c>
      <c r="C18" s="35"/>
      <c r="D18" s="34"/>
      <c r="E18" s="29"/>
      <c r="F18" s="29"/>
      <c r="G18" s="29"/>
      <c r="H18" s="34"/>
      <c r="I18" s="35"/>
      <c r="J18" s="34"/>
      <c r="K18" s="29"/>
      <c r="L18" s="29"/>
      <c r="M18" s="29"/>
      <c r="N18" s="34"/>
      <c r="O18" s="29"/>
      <c r="P18" s="29"/>
      <c r="Q18" s="29"/>
      <c r="R18" s="34"/>
      <c r="T18" s="36"/>
      <c r="U18" s="23"/>
    </row>
    <row r="19" spans="1:21" ht="25.5" customHeight="1">
      <c r="A19" s="27">
        <v>13</v>
      </c>
      <c r="B19" s="47" t="s">
        <v>43</v>
      </c>
      <c r="C19" s="35"/>
      <c r="D19" s="34"/>
      <c r="E19" s="29"/>
      <c r="F19" s="29"/>
      <c r="G19" s="29"/>
      <c r="H19" s="34"/>
      <c r="I19" s="35"/>
      <c r="J19" s="34"/>
      <c r="K19" s="29"/>
      <c r="L19" s="29"/>
      <c r="M19" s="29"/>
      <c r="N19" s="34"/>
      <c r="O19" s="29"/>
      <c r="P19" s="29"/>
      <c r="Q19" s="29"/>
      <c r="R19" s="34"/>
      <c r="T19" s="36"/>
      <c r="U19" s="23"/>
    </row>
    <row r="20" spans="1:21" ht="25.5" customHeight="1">
      <c r="A20" s="24">
        <v>14</v>
      </c>
      <c r="B20" s="25" t="s">
        <v>44</v>
      </c>
      <c r="C20" s="35"/>
      <c r="D20" s="34"/>
      <c r="E20" s="29"/>
      <c r="F20" s="29"/>
      <c r="G20" s="29"/>
      <c r="H20" s="34"/>
      <c r="I20" s="35"/>
      <c r="J20" s="34"/>
      <c r="K20" s="29"/>
      <c r="L20" s="29"/>
      <c r="M20" s="29"/>
      <c r="N20" s="34"/>
      <c r="O20" s="29"/>
      <c r="P20" s="29"/>
      <c r="Q20" s="29"/>
      <c r="R20" s="34"/>
      <c r="T20" s="36"/>
      <c r="U20" s="23"/>
    </row>
    <row r="21" spans="1:21" ht="25.5" customHeight="1">
      <c r="A21" s="28">
        <v>15</v>
      </c>
      <c r="B21" s="25" t="s">
        <v>45</v>
      </c>
      <c r="C21" s="35"/>
      <c r="D21" s="34"/>
      <c r="E21" s="29"/>
      <c r="F21" s="29"/>
      <c r="G21" s="29"/>
      <c r="H21" s="34"/>
      <c r="I21" s="35"/>
      <c r="J21" s="34"/>
      <c r="K21" s="29"/>
      <c r="L21" s="29"/>
      <c r="M21" s="29"/>
      <c r="N21" s="34"/>
      <c r="O21" s="29"/>
      <c r="P21" s="29"/>
      <c r="Q21" s="29"/>
      <c r="R21" s="34"/>
      <c r="T21" s="36"/>
      <c r="U21" s="23"/>
    </row>
    <row r="22" spans="1:21" ht="25.5" customHeight="1">
      <c r="A22" s="28">
        <v>16</v>
      </c>
      <c r="B22" s="25" t="s">
        <v>46</v>
      </c>
      <c r="C22" s="35"/>
      <c r="D22" s="34"/>
      <c r="E22" s="29"/>
      <c r="F22" s="29"/>
      <c r="G22" s="29"/>
      <c r="H22" s="34"/>
      <c r="I22" s="35"/>
      <c r="J22" s="34"/>
      <c r="K22" s="29"/>
      <c r="L22" s="29"/>
      <c r="M22" s="29"/>
      <c r="N22" s="34"/>
      <c r="O22" s="29"/>
      <c r="P22" s="29"/>
      <c r="Q22" s="29"/>
      <c r="R22" s="34"/>
      <c r="T22" s="36"/>
      <c r="U22" s="23"/>
    </row>
    <row r="23" spans="1:21" ht="25.5" customHeight="1">
      <c r="A23" s="24">
        <v>17</v>
      </c>
      <c r="B23" s="25" t="s">
        <v>47</v>
      </c>
      <c r="C23" s="35"/>
      <c r="D23" s="34"/>
      <c r="E23" s="29"/>
      <c r="F23" s="29"/>
      <c r="G23" s="29"/>
      <c r="H23" s="34"/>
      <c r="I23" s="35"/>
      <c r="J23" s="34"/>
      <c r="K23" s="29"/>
      <c r="L23" s="29"/>
      <c r="M23" s="29"/>
      <c r="N23" s="34"/>
      <c r="O23" s="29"/>
      <c r="P23" s="29"/>
      <c r="Q23" s="29"/>
      <c r="R23" s="34"/>
      <c r="T23" s="36"/>
      <c r="U23" s="23"/>
    </row>
    <row r="24" spans="1:21" ht="25.5" customHeight="1">
      <c r="A24" s="24">
        <v>18</v>
      </c>
      <c r="B24" s="25" t="s">
        <v>48</v>
      </c>
      <c r="C24" s="35"/>
      <c r="D24" s="34"/>
      <c r="E24" s="29"/>
      <c r="F24" s="29"/>
      <c r="G24" s="29"/>
      <c r="H24" s="34"/>
      <c r="I24" s="35"/>
      <c r="J24" s="34"/>
      <c r="K24" s="29"/>
      <c r="L24" s="29"/>
      <c r="M24" s="29"/>
      <c r="N24" s="34"/>
      <c r="O24" s="29"/>
      <c r="P24" s="29"/>
      <c r="Q24" s="29"/>
      <c r="R24" s="34"/>
      <c r="T24" s="36"/>
      <c r="U24" s="23"/>
    </row>
    <row r="25" spans="1:21" ht="25.5" customHeight="1">
      <c r="A25" s="24">
        <v>19</v>
      </c>
      <c r="B25" s="25" t="s">
        <v>49</v>
      </c>
      <c r="C25" s="35"/>
      <c r="D25" s="34"/>
      <c r="E25" s="29"/>
      <c r="F25" s="29"/>
      <c r="G25" s="29"/>
      <c r="H25" s="34"/>
      <c r="I25" s="35"/>
      <c r="J25" s="34"/>
      <c r="K25" s="29"/>
      <c r="L25" s="29"/>
      <c r="M25" s="29"/>
      <c r="N25" s="34"/>
      <c r="O25" s="29"/>
      <c r="P25" s="29"/>
      <c r="Q25" s="29"/>
      <c r="R25" s="34"/>
      <c r="T25" s="36"/>
      <c r="U25" s="23"/>
    </row>
    <row r="26" spans="1:21" ht="25.5" customHeight="1">
      <c r="A26" s="24">
        <v>20</v>
      </c>
      <c r="B26" s="25" t="s">
        <v>50</v>
      </c>
      <c r="C26" s="35"/>
      <c r="D26" s="34"/>
      <c r="E26" s="29"/>
      <c r="F26" s="29"/>
      <c r="G26" s="29"/>
      <c r="H26" s="34"/>
      <c r="I26" s="35"/>
      <c r="J26" s="34"/>
      <c r="K26" s="29"/>
      <c r="L26" s="29"/>
      <c r="M26" s="29"/>
      <c r="N26" s="34"/>
      <c r="O26" s="29"/>
      <c r="P26" s="29"/>
      <c r="Q26" s="29"/>
      <c r="R26" s="34"/>
      <c r="T26" s="36"/>
      <c r="U26" s="23"/>
    </row>
    <row r="27" spans="1:21" ht="25.5" customHeight="1">
      <c r="A27" s="24">
        <v>21</v>
      </c>
      <c r="B27" s="25" t="s">
        <v>51</v>
      </c>
      <c r="C27" s="35"/>
      <c r="D27" s="34"/>
      <c r="E27" s="29"/>
      <c r="F27" s="29"/>
      <c r="G27" s="29"/>
      <c r="H27" s="34"/>
      <c r="I27" s="35"/>
      <c r="J27" s="34"/>
      <c r="K27" s="29"/>
      <c r="L27" s="29"/>
      <c r="M27" s="29"/>
      <c r="N27" s="34"/>
      <c r="O27" s="29"/>
      <c r="P27" s="29"/>
      <c r="Q27" s="29"/>
      <c r="R27" s="34"/>
      <c r="T27" s="36"/>
      <c r="U27" s="23"/>
    </row>
    <row r="28" spans="1:21" ht="25.5" customHeight="1">
      <c r="A28" s="24">
        <v>22</v>
      </c>
      <c r="B28" s="25" t="s">
        <v>52</v>
      </c>
      <c r="C28" s="35"/>
      <c r="D28" s="34"/>
      <c r="E28" s="29"/>
      <c r="F28" s="29"/>
      <c r="G28" s="29"/>
      <c r="H28" s="34"/>
      <c r="I28" s="35"/>
      <c r="J28" s="34"/>
      <c r="K28" s="29"/>
      <c r="L28" s="29"/>
      <c r="M28" s="29"/>
      <c r="N28" s="34"/>
      <c r="O28" s="29"/>
      <c r="P28" s="29"/>
      <c r="Q28" s="29"/>
      <c r="R28" s="34"/>
      <c r="T28" s="36"/>
      <c r="U28" s="23"/>
    </row>
    <row r="29" spans="1:21" ht="25.5" customHeight="1">
      <c r="A29" s="24">
        <v>23</v>
      </c>
      <c r="B29" s="26" t="s">
        <v>53</v>
      </c>
      <c r="C29" s="35"/>
      <c r="D29" s="34"/>
      <c r="E29" s="29"/>
      <c r="F29" s="29"/>
      <c r="G29" s="29"/>
      <c r="H29" s="34"/>
      <c r="I29" s="35"/>
      <c r="J29" s="34"/>
      <c r="K29" s="29"/>
      <c r="L29" s="29"/>
      <c r="M29" s="29"/>
      <c r="N29" s="34"/>
      <c r="O29" s="29"/>
      <c r="P29" s="29"/>
      <c r="Q29" s="29"/>
      <c r="R29" s="34"/>
      <c r="T29" s="36"/>
      <c r="U29" s="23"/>
    </row>
    <row r="30" spans="1:21" ht="25.5" customHeight="1">
      <c r="A30" s="24">
        <v>24</v>
      </c>
      <c r="B30" s="45" t="s">
        <v>54</v>
      </c>
      <c r="C30" s="35"/>
      <c r="D30" s="34"/>
      <c r="E30" s="29"/>
      <c r="F30" s="29"/>
      <c r="G30" s="29"/>
      <c r="H30" s="34"/>
      <c r="I30" s="35"/>
      <c r="J30" s="34"/>
      <c r="K30" s="29"/>
      <c r="L30" s="29"/>
      <c r="M30" s="29"/>
      <c r="N30" s="34"/>
      <c r="O30" s="29"/>
      <c r="P30" s="29"/>
      <c r="Q30" s="29"/>
      <c r="R30" s="34"/>
      <c r="T30" s="36"/>
      <c r="U30" s="23"/>
    </row>
    <row r="31" spans="1:21" ht="25.5" customHeight="1">
      <c r="A31" s="42">
        <v>25</v>
      </c>
      <c r="B31" s="45" t="s">
        <v>96</v>
      </c>
      <c r="C31" s="35"/>
      <c r="D31" s="34"/>
      <c r="E31" s="29"/>
      <c r="F31" s="29"/>
      <c r="G31" s="29"/>
      <c r="H31" s="34"/>
      <c r="I31" s="35"/>
      <c r="J31" s="34"/>
      <c r="K31" s="29"/>
      <c r="L31" s="29"/>
      <c r="M31" s="29"/>
      <c r="N31" s="34"/>
      <c r="O31" s="29"/>
      <c r="P31" s="29"/>
      <c r="Q31" s="29"/>
      <c r="R31" s="34"/>
      <c r="T31" s="36"/>
      <c r="U31" s="23"/>
    </row>
    <row r="32" spans="1:21" ht="25.5" customHeight="1">
      <c r="A32" s="42">
        <v>26</v>
      </c>
      <c r="B32" s="46" t="s">
        <v>60</v>
      </c>
      <c r="C32" s="35"/>
      <c r="D32" s="34"/>
      <c r="E32" s="29"/>
      <c r="F32" s="29"/>
      <c r="G32" s="29"/>
      <c r="H32" s="34"/>
      <c r="I32" s="35"/>
      <c r="J32" s="34"/>
      <c r="K32" s="29"/>
      <c r="L32" s="29"/>
      <c r="M32" s="29"/>
      <c r="N32" s="34"/>
      <c r="O32" s="29"/>
      <c r="P32" s="29"/>
      <c r="Q32" s="29"/>
      <c r="R32" s="34"/>
      <c r="T32" s="36"/>
      <c r="U32" s="23"/>
    </row>
    <row r="33" spans="1:21" ht="25.5" customHeight="1">
      <c r="A33" s="24">
        <v>27</v>
      </c>
      <c r="B33" s="25" t="s">
        <v>55</v>
      </c>
      <c r="C33" s="35"/>
      <c r="D33" s="34"/>
      <c r="E33" s="29"/>
      <c r="F33" s="29"/>
      <c r="G33" s="29"/>
      <c r="H33" s="34"/>
      <c r="I33" s="35"/>
      <c r="J33" s="34"/>
      <c r="K33" s="29"/>
      <c r="L33" s="29"/>
      <c r="M33" s="29"/>
      <c r="N33" s="34"/>
      <c r="O33" s="29"/>
      <c r="P33" s="29"/>
      <c r="Q33" s="29"/>
      <c r="R33" s="34"/>
      <c r="T33" s="36"/>
      <c r="U33" s="23"/>
    </row>
    <row r="34" spans="1:21" ht="25.5" customHeight="1">
      <c r="A34" s="24">
        <v>28</v>
      </c>
      <c r="B34" s="25" t="s">
        <v>56</v>
      </c>
      <c r="C34" s="35"/>
      <c r="D34" s="34"/>
      <c r="E34" s="29"/>
      <c r="F34" s="29"/>
      <c r="G34" s="29"/>
      <c r="H34" s="34"/>
      <c r="I34" s="35"/>
      <c r="J34" s="34"/>
      <c r="K34" s="29"/>
      <c r="L34" s="29"/>
      <c r="M34" s="29"/>
      <c r="N34" s="34"/>
      <c r="O34" s="29"/>
      <c r="P34" s="29"/>
      <c r="Q34" s="29"/>
      <c r="R34" s="34"/>
      <c r="T34" s="36"/>
      <c r="U34" s="23"/>
    </row>
    <row r="35" spans="1:21" ht="25.5" customHeight="1">
      <c r="A35" s="24">
        <v>29</v>
      </c>
      <c r="B35" s="26" t="s">
        <v>57</v>
      </c>
      <c r="C35" s="35"/>
      <c r="D35" s="34"/>
      <c r="E35" s="29"/>
      <c r="F35" s="29"/>
      <c r="G35" s="29"/>
      <c r="H35" s="34"/>
      <c r="I35" s="35"/>
      <c r="J35" s="34"/>
      <c r="K35" s="29"/>
      <c r="L35" s="29"/>
      <c r="M35" s="29"/>
      <c r="N35" s="34"/>
      <c r="O35" s="29"/>
      <c r="P35" s="29"/>
      <c r="Q35" s="29"/>
      <c r="R35" s="34"/>
      <c r="T35" s="36"/>
      <c r="U35" s="23"/>
    </row>
    <row r="36" spans="1:21" ht="25.5" customHeight="1">
      <c r="A36" s="28">
        <v>30</v>
      </c>
      <c r="B36" s="25" t="s">
        <v>58</v>
      </c>
      <c r="C36" s="35"/>
      <c r="D36" s="34"/>
      <c r="E36" s="29"/>
      <c r="F36" s="29"/>
      <c r="G36" s="29"/>
      <c r="H36" s="34"/>
      <c r="I36" s="35"/>
      <c r="J36" s="34"/>
      <c r="K36" s="29"/>
      <c r="L36" s="29"/>
      <c r="M36" s="29"/>
      <c r="N36" s="34"/>
      <c r="O36" s="29"/>
      <c r="P36" s="29"/>
      <c r="Q36" s="29"/>
      <c r="R36" s="34"/>
      <c r="T36" s="36"/>
      <c r="U36" s="23"/>
    </row>
    <row r="37" spans="1:21" ht="25.5" customHeight="1">
      <c r="A37" s="28">
        <v>31</v>
      </c>
      <c r="B37" s="25" t="s">
        <v>59</v>
      </c>
      <c r="C37" s="35"/>
      <c r="D37" s="34"/>
      <c r="E37" s="29"/>
      <c r="F37" s="29"/>
      <c r="G37" s="29"/>
      <c r="H37" s="34"/>
      <c r="I37" s="35"/>
      <c r="J37" s="34"/>
      <c r="K37" s="29"/>
      <c r="L37" s="29"/>
      <c r="M37" s="29"/>
      <c r="N37" s="34"/>
      <c r="O37" s="29"/>
      <c r="P37" s="29"/>
      <c r="Q37" s="29"/>
      <c r="R37" s="34"/>
      <c r="T37" s="36"/>
      <c r="U37" s="23"/>
    </row>
    <row r="38" spans="1:21" ht="25.5" customHeight="1">
      <c r="A38" s="24">
        <v>32</v>
      </c>
      <c r="B38" s="25" t="s">
        <v>61</v>
      </c>
      <c r="C38" s="35"/>
      <c r="D38" s="34"/>
      <c r="E38" s="29"/>
      <c r="F38" s="29"/>
      <c r="G38" s="29"/>
      <c r="H38" s="34"/>
      <c r="I38" s="35"/>
      <c r="J38" s="34"/>
      <c r="K38" s="29"/>
      <c r="L38" s="29"/>
      <c r="M38" s="29"/>
      <c r="N38" s="34"/>
      <c r="O38" s="29"/>
      <c r="P38" s="29"/>
      <c r="Q38" s="29"/>
      <c r="R38" s="34"/>
      <c r="T38" s="36"/>
      <c r="U38" s="23"/>
    </row>
    <row r="39" spans="1:21" ht="25.5" customHeight="1">
      <c r="A39" s="24">
        <v>33</v>
      </c>
      <c r="B39" s="25" t="s">
        <v>62</v>
      </c>
      <c r="C39" s="35"/>
      <c r="D39" s="34"/>
      <c r="E39" s="29"/>
      <c r="F39" s="29"/>
      <c r="G39" s="29"/>
      <c r="H39" s="34"/>
      <c r="I39" s="35"/>
      <c r="J39" s="34"/>
      <c r="K39" s="29"/>
      <c r="L39" s="29"/>
      <c r="M39" s="29"/>
      <c r="N39" s="34"/>
      <c r="O39" s="29"/>
      <c r="P39" s="29"/>
      <c r="Q39" s="29"/>
      <c r="R39" s="34"/>
      <c r="T39" s="36"/>
      <c r="U39" s="23"/>
    </row>
    <row r="40" spans="1:21" ht="25.5" customHeight="1">
      <c r="A40" s="24">
        <v>34</v>
      </c>
      <c r="B40" s="25" t="s">
        <v>63</v>
      </c>
      <c r="C40" s="35"/>
      <c r="D40" s="34"/>
      <c r="E40" s="29"/>
      <c r="F40" s="29"/>
      <c r="G40" s="29"/>
      <c r="H40" s="34"/>
      <c r="I40" s="35"/>
      <c r="J40" s="34"/>
      <c r="K40" s="29"/>
      <c r="L40" s="29"/>
      <c r="M40" s="29"/>
      <c r="N40" s="34"/>
      <c r="O40" s="29"/>
      <c r="P40" s="29"/>
      <c r="Q40" s="29"/>
      <c r="R40" s="34"/>
      <c r="T40" s="36"/>
      <c r="U40" s="23"/>
    </row>
    <row r="41" spans="1:21" ht="25.5" customHeight="1">
      <c r="A41" s="24">
        <v>35</v>
      </c>
      <c r="B41" s="25" t="s">
        <v>64</v>
      </c>
      <c r="C41" s="35"/>
      <c r="D41" s="34"/>
      <c r="E41" s="29"/>
      <c r="F41" s="29"/>
      <c r="G41" s="29"/>
      <c r="H41" s="34"/>
      <c r="I41" s="35"/>
      <c r="J41" s="34"/>
      <c r="K41" s="29"/>
      <c r="L41" s="29"/>
      <c r="M41" s="29"/>
      <c r="N41" s="34"/>
      <c r="O41" s="29"/>
      <c r="P41" s="29"/>
      <c r="Q41" s="29"/>
      <c r="R41" s="34"/>
      <c r="T41" s="36"/>
      <c r="U41" s="23"/>
    </row>
    <row r="42" spans="1:21" ht="25.5" customHeight="1">
      <c r="A42" s="24">
        <v>36</v>
      </c>
      <c r="B42" s="25" t="s">
        <v>65</v>
      </c>
      <c r="C42" s="35"/>
      <c r="D42" s="34"/>
      <c r="E42" s="29"/>
      <c r="F42" s="29"/>
      <c r="G42" s="29"/>
      <c r="H42" s="34"/>
      <c r="I42" s="35"/>
      <c r="J42" s="34"/>
      <c r="K42" s="29"/>
      <c r="L42" s="29"/>
      <c r="M42" s="29"/>
      <c r="N42" s="34"/>
      <c r="O42" s="29"/>
      <c r="P42" s="29"/>
      <c r="Q42" s="29"/>
      <c r="R42" s="34"/>
      <c r="T42" s="36"/>
      <c r="U42" s="23"/>
    </row>
    <row r="43" spans="1:21" ht="25.5" customHeight="1">
      <c r="A43" s="24">
        <v>37</v>
      </c>
      <c r="B43" s="25" t="s">
        <v>66</v>
      </c>
      <c r="C43" s="35"/>
      <c r="D43" s="34"/>
      <c r="E43" s="29"/>
      <c r="F43" s="29"/>
      <c r="G43" s="29"/>
      <c r="H43" s="34"/>
      <c r="I43" s="35"/>
      <c r="J43" s="34"/>
      <c r="K43" s="29"/>
      <c r="L43" s="29"/>
      <c r="M43" s="29"/>
      <c r="N43" s="34"/>
      <c r="O43" s="29"/>
      <c r="P43" s="29"/>
      <c r="Q43" s="29"/>
      <c r="R43" s="34"/>
      <c r="T43" s="36"/>
      <c r="U43" s="23"/>
    </row>
    <row r="44" spans="1:21" ht="25.5" customHeight="1">
      <c r="A44" s="24">
        <v>38</v>
      </c>
      <c r="B44" s="25" t="s">
        <v>67</v>
      </c>
      <c r="C44" s="35"/>
      <c r="D44" s="34"/>
      <c r="E44" s="29"/>
      <c r="F44" s="29"/>
      <c r="G44" s="29"/>
      <c r="H44" s="34"/>
      <c r="I44" s="35"/>
      <c r="J44" s="34"/>
      <c r="K44" s="29"/>
      <c r="L44" s="29"/>
      <c r="M44" s="29"/>
      <c r="N44" s="34"/>
      <c r="O44" s="29"/>
      <c r="P44" s="29"/>
      <c r="Q44" s="29"/>
      <c r="R44" s="34"/>
      <c r="T44" s="36"/>
      <c r="U44" s="23"/>
    </row>
    <row r="45" spans="1:21" ht="25.5" customHeight="1">
      <c r="A45" s="24">
        <v>39</v>
      </c>
      <c r="B45" s="46" t="s">
        <v>68</v>
      </c>
      <c r="C45" s="35"/>
      <c r="D45" s="34"/>
      <c r="E45" s="29"/>
      <c r="F45" s="29"/>
      <c r="G45" s="29"/>
      <c r="H45" s="34"/>
      <c r="I45" s="35"/>
      <c r="J45" s="34"/>
      <c r="K45" s="29"/>
      <c r="L45" s="29"/>
      <c r="M45" s="29"/>
      <c r="N45" s="34"/>
      <c r="O45" s="29"/>
      <c r="P45" s="29"/>
      <c r="Q45" s="29"/>
      <c r="R45" s="34"/>
      <c r="T45" s="36"/>
      <c r="U45" s="23"/>
    </row>
    <row r="46" spans="1:21" ht="25.5" customHeight="1">
      <c r="A46" s="24">
        <v>40</v>
      </c>
      <c r="B46" s="26" t="s">
        <v>69</v>
      </c>
      <c r="C46" s="35"/>
      <c r="D46" s="34"/>
      <c r="E46" s="29"/>
      <c r="F46" s="29"/>
      <c r="G46" s="29"/>
      <c r="H46" s="34"/>
      <c r="I46" s="35"/>
      <c r="J46" s="34"/>
      <c r="K46" s="29"/>
      <c r="L46" s="29"/>
      <c r="M46" s="29"/>
      <c r="N46" s="34"/>
      <c r="O46" s="29"/>
      <c r="P46" s="29"/>
      <c r="Q46" s="29"/>
      <c r="R46" s="34"/>
      <c r="T46" s="36"/>
      <c r="U46" s="23"/>
    </row>
    <row r="47" spans="1:21" ht="25.5" customHeight="1">
      <c r="A47" s="24">
        <v>41</v>
      </c>
      <c r="B47" s="25" t="s">
        <v>70</v>
      </c>
      <c r="C47" s="35"/>
      <c r="D47" s="34"/>
      <c r="E47" s="29"/>
      <c r="F47" s="29"/>
      <c r="G47" s="29"/>
      <c r="H47" s="34"/>
      <c r="I47" s="35"/>
      <c r="J47" s="34"/>
      <c r="K47" s="29"/>
      <c r="L47" s="29"/>
      <c r="M47" s="29"/>
      <c r="N47" s="34"/>
      <c r="O47" s="29"/>
      <c r="P47" s="29"/>
      <c r="Q47" s="29"/>
      <c r="R47" s="34"/>
      <c r="T47" s="36"/>
      <c r="U47" s="23"/>
    </row>
    <row r="48" spans="1:21" ht="25.5" customHeight="1">
      <c r="A48" s="24">
        <v>42</v>
      </c>
      <c r="B48" s="25" t="s">
        <v>71</v>
      </c>
      <c r="C48" s="35"/>
      <c r="D48" s="34"/>
      <c r="E48" s="29"/>
      <c r="F48" s="29"/>
      <c r="G48" s="29"/>
      <c r="H48" s="34"/>
      <c r="I48" s="35"/>
      <c r="J48" s="34"/>
      <c r="K48" s="29"/>
      <c r="L48" s="29"/>
      <c r="M48" s="29"/>
      <c r="N48" s="34"/>
      <c r="O48" s="29"/>
      <c r="P48" s="29"/>
      <c r="Q48" s="29"/>
      <c r="R48" s="34"/>
      <c r="T48" s="36"/>
      <c r="U48" s="23"/>
    </row>
    <row r="49" spans="1:21" ht="25.5" customHeight="1">
      <c r="A49" s="24">
        <v>43</v>
      </c>
      <c r="B49" s="25" t="s">
        <v>72</v>
      </c>
      <c r="C49" s="35"/>
      <c r="D49" s="34"/>
      <c r="E49" s="29"/>
      <c r="F49" s="29"/>
      <c r="G49" s="29"/>
      <c r="H49" s="34"/>
      <c r="I49" s="35"/>
      <c r="J49" s="34"/>
      <c r="K49" s="29"/>
      <c r="L49" s="29"/>
      <c r="M49" s="29"/>
      <c r="N49" s="34"/>
      <c r="O49" s="29"/>
      <c r="P49" s="29"/>
      <c r="Q49" s="29"/>
      <c r="R49" s="34"/>
      <c r="T49" s="36"/>
      <c r="U49" s="23"/>
    </row>
    <row r="50" spans="1:21" ht="25.5" customHeight="1">
      <c r="A50" s="24">
        <v>44</v>
      </c>
      <c r="B50" s="25" t="s">
        <v>73</v>
      </c>
      <c r="C50" s="35"/>
      <c r="D50" s="34"/>
      <c r="E50" s="29"/>
      <c r="F50" s="29"/>
      <c r="G50" s="29"/>
      <c r="H50" s="34"/>
      <c r="I50" s="35"/>
      <c r="J50" s="34"/>
      <c r="K50" s="29"/>
      <c r="L50" s="29"/>
      <c r="M50" s="29"/>
      <c r="N50" s="34"/>
      <c r="O50" s="29"/>
      <c r="P50" s="29"/>
      <c r="Q50" s="29"/>
      <c r="R50" s="34"/>
      <c r="T50" s="36"/>
      <c r="U50" s="23"/>
    </row>
    <row r="51" spans="1:21" ht="25.5" customHeight="1">
      <c r="A51" s="24">
        <v>45</v>
      </c>
      <c r="B51" s="25" t="s">
        <v>74</v>
      </c>
      <c r="C51" s="35"/>
      <c r="D51" s="34"/>
      <c r="E51" s="29"/>
      <c r="F51" s="29"/>
      <c r="G51" s="29"/>
      <c r="H51" s="34"/>
      <c r="I51" s="35"/>
      <c r="J51" s="34"/>
      <c r="K51" s="29"/>
      <c r="L51" s="29"/>
      <c r="M51" s="29"/>
      <c r="N51" s="34"/>
      <c r="O51" s="29"/>
      <c r="P51" s="29"/>
      <c r="Q51" s="29"/>
      <c r="R51" s="34"/>
      <c r="T51" s="36"/>
      <c r="U51" s="23"/>
    </row>
    <row r="52" spans="1:21" ht="25.5" customHeight="1">
      <c r="A52" s="24">
        <v>46</v>
      </c>
      <c r="B52" s="25" t="s">
        <v>97</v>
      </c>
      <c r="C52" s="35"/>
      <c r="D52" s="34"/>
      <c r="E52" s="29"/>
      <c r="F52" s="29"/>
      <c r="G52" s="29"/>
      <c r="H52" s="34"/>
      <c r="I52" s="35"/>
      <c r="J52" s="34"/>
      <c r="K52" s="29"/>
      <c r="L52" s="29"/>
      <c r="M52" s="29"/>
      <c r="N52" s="34"/>
      <c r="O52" s="29"/>
      <c r="P52" s="29"/>
      <c r="Q52" s="29"/>
      <c r="R52" s="34"/>
      <c r="T52" s="36"/>
      <c r="U52" s="23"/>
    </row>
    <row r="53" spans="1:21" ht="25.5" customHeight="1">
      <c r="A53" s="24">
        <v>47</v>
      </c>
      <c r="B53" s="45" t="s">
        <v>75</v>
      </c>
      <c r="C53" s="35"/>
      <c r="D53" s="34"/>
      <c r="E53" s="29"/>
      <c r="F53" s="29"/>
      <c r="G53" s="29"/>
      <c r="H53" s="34"/>
      <c r="I53" s="35"/>
      <c r="J53" s="34"/>
      <c r="K53" s="29"/>
      <c r="L53" s="29"/>
      <c r="M53" s="29"/>
      <c r="N53" s="34"/>
      <c r="O53" s="29"/>
      <c r="P53" s="29"/>
      <c r="Q53" s="29"/>
      <c r="R53" s="34"/>
      <c r="T53" s="36"/>
      <c r="U53" s="23"/>
    </row>
    <row r="54" spans="1:21" ht="25.5" customHeight="1">
      <c r="A54" s="24">
        <v>48</v>
      </c>
      <c r="B54" s="45" t="s">
        <v>76</v>
      </c>
      <c r="C54" s="35"/>
      <c r="D54" s="34"/>
      <c r="E54" s="29"/>
      <c r="F54" s="29"/>
      <c r="G54" s="29"/>
      <c r="H54" s="34"/>
      <c r="I54" s="35"/>
      <c r="J54" s="34"/>
      <c r="K54" s="29"/>
      <c r="L54" s="29"/>
      <c r="M54" s="29"/>
      <c r="N54" s="34"/>
      <c r="O54" s="29"/>
      <c r="P54" s="29"/>
      <c r="Q54" s="29"/>
      <c r="R54" s="34"/>
      <c r="T54" s="36"/>
      <c r="U54" s="23"/>
    </row>
    <row r="55" spans="1:21" ht="25.5" customHeight="1">
      <c r="A55" s="24">
        <v>49</v>
      </c>
      <c r="B55" s="25" t="s">
        <v>77</v>
      </c>
      <c r="C55" s="35"/>
      <c r="D55" s="34"/>
      <c r="E55" s="29"/>
      <c r="F55" s="29"/>
      <c r="G55" s="29"/>
      <c r="H55" s="34"/>
      <c r="I55" s="35"/>
      <c r="J55" s="34"/>
      <c r="K55" s="29"/>
      <c r="L55" s="29"/>
      <c r="M55" s="29"/>
      <c r="N55" s="34"/>
      <c r="O55" s="29"/>
      <c r="P55" s="29"/>
      <c r="Q55" s="29"/>
      <c r="R55" s="34"/>
      <c r="T55" s="36"/>
      <c r="U55" s="23"/>
    </row>
    <row r="56" spans="1:21" ht="25.5" customHeight="1">
      <c r="A56" s="24">
        <v>50</v>
      </c>
      <c r="B56" s="25" t="s">
        <v>78</v>
      </c>
      <c r="C56" s="35"/>
      <c r="D56" s="34"/>
      <c r="E56" s="29"/>
      <c r="F56" s="29"/>
      <c r="G56" s="29"/>
      <c r="H56" s="34"/>
      <c r="I56" s="35"/>
      <c r="J56" s="34"/>
      <c r="K56" s="29"/>
      <c r="L56" s="29"/>
      <c r="M56" s="29"/>
      <c r="N56" s="34"/>
      <c r="O56" s="29"/>
      <c r="P56" s="29"/>
      <c r="Q56" s="29"/>
      <c r="R56" s="34"/>
      <c r="T56" s="36"/>
      <c r="U56" s="23"/>
    </row>
    <row r="57" spans="1:21" ht="25.5" customHeight="1">
      <c r="A57" s="24"/>
      <c r="B57" s="25"/>
      <c r="C57" s="35"/>
      <c r="D57" s="34"/>
      <c r="E57" s="29"/>
      <c r="F57" s="29"/>
      <c r="G57" s="29"/>
      <c r="H57" s="34"/>
      <c r="I57" s="35"/>
      <c r="J57" s="34"/>
      <c r="K57" s="29"/>
      <c r="L57" s="29"/>
      <c r="M57" s="29"/>
      <c r="N57" s="34"/>
      <c r="O57" s="29"/>
      <c r="P57" s="29"/>
      <c r="Q57" s="29"/>
      <c r="R57" s="34"/>
      <c r="T57" s="36"/>
      <c r="U57" s="23"/>
    </row>
    <row r="58" spans="3:8" ht="12.75">
      <c r="C58" s="38"/>
      <c r="D58" s="38"/>
      <c r="E58" s="38"/>
      <c r="F58" s="38"/>
      <c r="G58" s="38"/>
      <c r="H58" s="38"/>
    </row>
    <row r="59" spans="3:8" ht="12.75">
      <c r="C59" s="38"/>
      <c r="D59" s="38"/>
      <c r="E59" s="38"/>
      <c r="F59" s="38"/>
      <c r="G59" s="38"/>
      <c r="H59" s="38"/>
    </row>
    <row r="60" spans="3:8" ht="12.75">
      <c r="C60" s="38"/>
      <c r="D60" s="38"/>
      <c r="E60" s="38"/>
      <c r="F60" s="38"/>
      <c r="G60" s="38"/>
      <c r="H60" s="38"/>
    </row>
    <row r="61" spans="3:8" ht="12.75">
      <c r="C61" s="38"/>
      <c r="D61" s="38"/>
      <c r="E61" s="38"/>
      <c r="F61" s="38"/>
      <c r="G61" s="38"/>
      <c r="H61" s="38"/>
    </row>
    <row r="62" spans="3:8" ht="12.75">
      <c r="C62" s="38"/>
      <c r="D62" s="38"/>
      <c r="E62" s="38"/>
      <c r="F62" s="38"/>
      <c r="G62" s="38"/>
      <c r="H62" s="38"/>
    </row>
    <row r="63" spans="3:8" ht="12.75">
      <c r="C63" s="38"/>
      <c r="D63" s="38"/>
      <c r="E63" s="38"/>
      <c r="F63" s="38"/>
      <c r="G63" s="38"/>
      <c r="H63" s="38"/>
    </row>
    <row r="64" spans="3:8" ht="12.75">
      <c r="C64" s="38"/>
      <c r="D64" s="38"/>
      <c r="E64" s="38"/>
      <c r="F64" s="38"/>
      <c r="G64" s="38"/>
      <c r="H64" s="38"/>
    </row>
  </sheetData>
  <sheetProtection/>
  <mergeCells count="15">
    <mergeCell ref="A3:A5"/>
    <mergeCell ref="B3:B5"/>
    <mergeCell ref="C4:D4"/>
    <mergeCell ref="E4:F4"/>
    <mergeCell ref="G4:H4"/>
    <mergeCell ref="I4:J4"/>
    <mergeCell ref="T3:U4"/>
    <mergeCell ref="Q4:R4"/>
    <mergeCell ref="K4:L4"/>
    <mergeCell ref="O4:P4"/>
    <mergeCell ref="M4:N4"/>
    <mergeCell ref="E3:F3"/>
    <mergeCell ref="K3:L3"/>
    <mergeCell ref="M3:N3"/>
    <mergeCell ref="O3:P3"/>
  </mergeCells>
  <printOptions/>
  <pageMargins left="0.787401575" right="0.787401575" top="0.984251969" bottom="0.984251969" header="0.4921259845" footer="0.4921259845"/>
  <pageSetup orientation="portrait" paperSize="9" scale="48"/>
  <rowBreaks count="1" manualBreakCount="1">
    <brk id="57" max="255" man="1"/>
  </rowBreaks>
  <colBreaks count="1" manualBreakCount="1"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S56"/>
  <sheetViews>
    <sheetView zoomScalePageLayoutView="0" workbookViewId="0" topLeftCell="A1">
      <selection activeCell="Q18" sqref="P18:Q18"/>
    </sheetView>
  </sheetViews>
  <sheetFormatPr defaultColWidth="11.421875" defaultRowHeight="12.75"/>
  <cols>
    <col min="1" max="1" width="5.140625" style="44" customWidth="1"/>
    <col min="2" max="2" width="19.140625" style="0" customWidth="1"/>
    <col min="10" max="10" width="3.00390625" style="0" customWidth="1"/>
    <col min="11" max="11" width="13.8515625" style="0" customWidth="1"/>
    <col min="12" max="12" width="15.7109375" style="0" customWidth="1"/>
    <col min="13" max="13" width="14.8515625" style="0" customWidth="1"/>
    <col min="14" max="14" width="15.28125" style="0" customWidth="1"/>
    <col min="15" max="15" width="15.8515625" style="0" customWidth="1"/>
    <col min="16" max="16" width="16.8515625" style="0" customWidth="1"/>
    <col min="17" max="17" width="2.8515625" style="0" customWidth="1"/>
  </cols>
  <sheetData>
    <row r="1" ht="13.5" thickBot="1"/>
    <row r="2" spans="1:19" ht="13.5" thickTop="1">
      <c r="A2" s="163" t="s">
        <v>0</v>
      </c>
      <c r="B2" s="189" t="s">
        <v>30</v>
      </c>
      <c r="C2" s="4"/>
      <c r="D2" s="5"/>
      <c r="E2" s="142"/>
      <c r="F2" s="143"/>
      <c r="G2" s="6"/>
      <c r="H2" s="6"/>
      <c r="I2" s="4"/>
      <c r="J2" s="6"/>
      <c r="K2" s="5"/>
      <c r="L2" s="142"/>
      <c r="M2" s="143"/>
      <c r="N2" s="142"/>
      <c r="O2" s="143"/>
      <c r="P2" s="43"/>
      <c r="Q2" s="52"/>
      <c r="R2" s="175" t="s">
        <v>17</v>
      </c>
      <c r="S2" s="176"/>
    </row>
    <row r="3" spans="1:19" ht="12.75">
      <c r="A3" s="164"/>
      <c r="B3" s="190"/>
      <c r="C3" s="152"/>
      <c r="D3" s="145"/>
      <c r="E3" s="144"/>
      <c r="F3" s="145"/>
      <c r="G3" s="144"/>
      <c r="H3" s="154"/>
      <c r="I3" s="152"/>
      <c r="J3" s="153"/>
      <c r="K3" s="145"/>
      <c r="L3" s="144"/>
      <c r="M3" s="145"/>
      <c r="N3" s="144"/>
      <c r="O3" s="145"/>
      <c r="P3" s="56"/>
      <c r="Q3" s="52"/>
      <c r="R3" s="177"/>
      <c r="S3" s="178"/>
    </row>
    <row r="4" spans="1:19" ht="60.75" customHeight="1" thickBot="1">
      <c r="A4" s="165"/>
      <c r="B4" s="191"/>
      <c r="C4" s="7" t="s">
        <v>98</v>
      </c>
      <c r="D4" s="8" t="s">
        <v>99</v>
      </c>
      <c r="E4" s="8" t="s">
        <v>100</v>
      </c>
      <c r="F4" s="8" t="s">
        <v>101</v>
      </c>
      <c r="G4" s="8" t="s">
        <v>102</v>
      </c>
      <c r="H4" s="8" t="s">
        <v>103</v>
      </c>
      <c r="I4" s="7" t="s">
        <v>106</v>
      </c>
      <c r="J4" s="50"/>
      <c r="K4" s="8" t="s">
        <v>104</v>
      </c>
      <c r="L4" s="8" t="s">
        <v>111</v>
      </c>
      <c r="M4" s="8" t="s">
        <v>105</v>
      </c>
      <c r="N4" s="8" t="s">
        <v>111</v>
      </c>
      <c r="O4" s="8" t="s">
        <v>106</v>
      </c>
      <c r="P4" s="57" t="s">
        <v>110</v>
      </c>
      <c r="Q4" s="52"/>
      <c r="R4" s="10" t="s">
        <v>18</v>
      </c>
      <c r="S4" s="11" t="s">
        <v>5</v>
      </c>
    </row>
    <row r="5" spans="1:19" ht="13.5" thickTop="1">
      <c r="A5" s="13"/>
      <c r="B5" s="13"/>
      <c r="C5" s="12"/>
      <c r="D5" s="13"/>
      <c r="E5" s="14"/>
      <c r="F5" s="14"/>
      <c r="G5" s="14"/>
      <c r="H5" s="13"/>
      <c r="I5" s="12"/>
      <c r="J5" s="51"/>
      <c r="K5" s="13"/>
      <c r="L5" s="14"/>
      <c r="M5" s="14"/>
      <c r="N5" s="14"/>
      <c r="O5" s="13"/>
      <c r="P5" s="13"/>
      <c r="Q5" s="52"/>
      <c r="R5" s="19"/>
      <c r="S5" s="20"/>
    </row>
    <row r="6" spans="1:19" ht="36" customHeight="1">
      <c r="A6" s="27">
        <v>1</v>
      </c>
      <c r="B6" s="25" t="s">
        <v>31</v>
      </c>
      <c r="C6" s="35"/>
      <c r="D6" s="34"/>
      <c r="E6" s="29"/>
      <c r="F6" s="29"/>
      <c r="G6" s="29"/>
      <c r="H6" s="34"/>
      <c r="I6" s="35"/>
      <c r="J6" s="51"/>
      <c r="K6" s="34"/>
      <c r="L6" s="29"/>
      <c r="M6" s="29"/>
      <c r="N6" s="29"/>
      <c r="O6" s="34"/>
      <c r="P6" s="34"/>
      <c r="Q6" s="52"/>
      <c r="R6" s="36"/>
      <c r="S6" s="23"/>
    </row>
    <row r="7" spans="1:19" ht="36" customHeight="1">
      <c r="A7" s="27">
        <v>2</v>
      </c>
      <c r="B7" s="25" t="s">
        <v>32</v>
      </c>
      <c r="C7" s="35"/>
      <c r="D7" s="34"/>
      <c r="E7" s="29"/>
      <c r="F7" s="29"/>
      <c r="G7" s="29"/>
      <c r="H7" s="34"/>
      <c r="I7" s="35"/>
      <c r="J7" s="51"/>
      <c r="K7" s="34"/>
      <c r="L7" s="29"/>
      <c r="M7" s="29"/>
      <c r="N7" s="29"/>
      <c r="O7" s="34"/>
      <c r="P7" s="34"/>
      <c r="Q7" s="52"/>
      <c r="R7" s="36"/>
      <c r="S7" s="23"/>
    </row>
    <row r="8" spans="1:19" ht="36" customHeight="1">
      <c r="A8" s="27">
        <v>3</v>
      </c>
      <c r="B8" s="26" t="s">
        <v>33</v>
      </c>
      <c r="C8" s="35"/>
      <c r="D8" s="34"/>
      <c r="E8" s="29"/>
      <c r="F8" s="29"/>
      <c r="G8" s="29"/>
      <c r="H8" s="34"/>
      <c r="I8" s="35"/>
      <c r="J8" s="51"/>
      <c r="K8" s="34"/>
      <c r="L8" s="29"/>
      <c r="M8" s="29"/>
      <c r="N8" s="29"/>
      <c r="O8" s="34"/>
      <c r="P8" s="34"/>
      <c r="Q8" s="52"/>
      <c r="R8" s="36"/>
      <c r="S8" s="23"/>
    </row>
    <row r="9" spans="1:19" ht="36" customHeight="1">
      <c r="A9" s="27">
        <v>4</v>
      </c>
      <c r="B9" s="25" t="s">
        <v>34</v>
      </c>
      <c r="C9" s="35"/>
      <c r="D9" s="34"/>
      <c r="E9" s="29"/>
      <c r="F9" s="29"/>
      <c r="G9" s="29"/>
      <c r="H9" s="34"/>
      <c r="I9" s="35"/>
      <c r="J9" s="51"/>
      <c r="K9" s="34"/>
      <c r="L9" s="29"/>
      <c r="M9" s="29"/>
      <c r="N9" s="29"/>
      <c r="O9" s="34"/>
      <c r="P9" s="34"/>
      <c r="Q9" s="52"/>
      <c r="R9" s="36"/>
      <c r="S9" s="23"/>
    </row>
    <row r="10" spans="1:19" ht="36" customHeight="1">
      <c r="A10" s="27">
        <v>5</v>
      </c>
      <c r="B10" s="25" t="s">
        <v>35</v>
      </c>
      <c r="C10" s="35"/>
      <c r="D10" s="34"/>
      <c r="E10" s="29"/>
      <c r="F10" s="29"/>
      <c r="G10" s="29"/>
      <c r="H10" s="34"/>
      <c r="I10" s="35"/>
      <c r="J10" s="51"/>
      <c r="K10" s="34"/>
      <c r="L10" s="29"/>
      <c r="M10" s="29"/>
      <c r="N10" s="29"/>
      <c r="O10" s="34"/>
      <c r="P10" s="34"/>
      <c r="Q10" s="52"/>
      <c r="R10" s="36"/>
      <c r="S10" s="23"/>
    </row>
    <row r="11" spans="1:19" ht="36" customHeight="1">
      <c r="A11" s="27">
        <v>6</v>
      </c>
      <c r="B11" s="25" t="s">
        <v>36</v>
      </c>
      <c r="C11" s="35"/>
      <c r="D11" s="34"/>
      <c r="E11" s="29"/>
      <c r="F11" s="29"/>
      <c r="G11" s="29"/>
      <c r="H11" s="34"/>
      <c r="I11" s="35"/>
      <c r="J11" s="51"/>
      <c r="K11" s="34"/>
      <c r="L11" s="29"/>
      <c r="M11" s="29"/>
      <c r="N11" s="29"/>
      <c r="O11" s="34"/>
      <c r="P11" s="34"/>
      <c r="Q11" s="52"/>
      <c r="R11" s="36"/>
      <c r="S11" s="23"/>
    </row>
    <row r="12" spans="1:19" ht="36" customHeight="1">
      <c r="A12" s="27">
        <v>7</v>
      </c>
      <c r="B12" s="25" t="s">
        <v>37</v>
      </c>
      <c r="C12" s="35"/>
      <c r="D12" s="34"/>
      <c r="E12" s="29"/>
      <c r="F12" s="29"/>
      <c r="G12" s="29"/>
      <c r="H12" s="34"/>
      <c r="I12" s="35"/>
      <c r="J12" s="51"/>
      <c r="K12" s="34"/>
      <c r="L12" s="29"/>
      <c r="M12" s="29"/>
      <c r="N12" s="29"/>
      <c r="O12" s="34"/>
      <c r="P12" s="34"/>
      <c r="Q12" s="52"/>
      <c r="R12" s="36"/>
      <c r="S12" s="23"/>
    </row>
    <row r="13" spans="1:19" ht="36" customHeight="1">
      <c r="A13" s="27">
        <v>8</v>
      </c>
      <c r="B13" s="26" t="s">
        <v>38</v>
      </c>
      <c r="C13" s="35"/>
      <c r="D13" s="34"/>
      <c r="E13" s="29"/>
      <c r="F13" s="29"/>
      <c r="G13" s="29"/>
      <c r="H13" s="34"/>
      <c r="I13" s="35"/>
      <c r="J13" s="51"/>
      <c r="K13" s="34"/>
      <c r="L13" s="29"/>
      <c r="M13" s="29"/>
      <c r="N13" s="29"/>
      <c r="O13" s="34"/>
      <c r="P13" s="34"/>
      <c r="Q13" s="52"/>
      <c r="R13" s="36"/>
      <c r="S13" s="23"/>
    </row>
    <row r="14" spans="1:19" ht="36" customHeight="1">
      <c r="A14" s="27">
        <v>9</v>
      </c>
      <c r="B14" s="25" t="s">
        <v>39</v>
      </c>
      <c r="C14" s="35"/>
      <c r="D14" s="34"/>
      <c r="E14" s="29"/>
      <c r="F14" s="29"/>
      <c r="G14" s="29"/>
      <c r="H14" s="34"/>
      <c r="I14" s="35"/>
      <c r="J14" s="51"/>
      <c r="K14" s="34"/>
      <c r="L14" s="29"/>
      <c r="M14" s="29"/>
      <c r="N14" s="29"/>
      <c r="O14" s="34"/>
      <c r="P14" s="34"/>
      <c r="Q14" s="52"/>
      <c r="R14" s="36"/>
      <c r="S14" s="23"/>
    </row>
    <row r="15" spans="1:19" ht="36" customHeight="1">
      <c r="A15" s="27">
        <v>10</v>
      </c>
      <c r="B15" s="45" t="s">
        <v>40</v>
      </c>
      <c r="C15" s="35"/>
      <c r="D15" s="34"/>
      <c r="E15" s="29"/>
      <c r="F15" s="29"/>
      <c r="G15" s="29"/>
      <c r="H15" s="34"/>
      <c r="I15" s="35"/>
      <c r="J15" s="51"/>
      <c r="K15" s="34"/>
      <c r="L15" s="29"/>
      <c r="M15" s="29"/>
      <c r="N15" s="29"/>
      <c r="O15" s="34"/>
      <c r="P15" s="34"/>
      <c r="Q15" s="52"/>
      <c r="R15" s="36"/>
      <c r="S15" s="23"/>
    </row>
    <row r="16" spans="1:19" ht="36" customHeight="1">
      <c r="A16" s="27">
        <v>11</v>
      </c>
      <c r="B16" s="46" t="s">
        <v>41</v>
      </c>
      <c r="C16" s="35"/>
      <c r="D16" s="34"/>
      <c r="E16" s="29"/>
      <c r="F16" s="29"/>
      <c r="G16" s="29"/>
      <c r="H16" s="34"/>
      <c r="I16" s="35"/>
      <c r="J16" s="51"/>
      <c r="K16" s="34"/>
      <c r="L16" s="29"/>
      <c r="M16" s="29"/>
      <c r="N16" s="29"/>
      <c r="O16" s="34"/>
      <c r="P16" s="34"/>
      <c r="Q16" s="52"/>
      <c r="R16" s="36"/>
      <c r="S16" s="23"/>
    </row>
    <row r="17" spans="1:19" ht="36" customHeight="1">
      <c r="A17" s="27">
        <v>12</v>
      </c>
      <c r="B17" s="45" t="s">
        <v>42</v>
      </c>
      <c r="C17" s="35"/>
      <c r="D17" s="34"/>
      <c r="E17" s="29"/>
      <c r="F17" s="29"/>
      <c r="G17" s="29"/>
      <c r="H17" s="34"/>
      <c r="I17" s="35"/>
      <c r="J17" s="51"/>
      <c r="K17" s="34"/>
      <c r="L17" s="29"/>
      <c r="M17" s="29"/>
      <c r="N17" s="29"/>
      <c r="O17" s="34"/>
      <c r="P17" s="34"/>
      <c r="Q17" s="52"/>
      <c r="R17" s="36"/>
      <c r="S17" s="23"/>
    </row>
    <row r="18" spans="1:19" ht="36" customHeight="1">
      <c r="A18" s="27">
        <v>13</v>
      </c>
      <c r="B18" s="47" t="s">
        <v>43</v>
      </c>
      <c r="C18" s="35"/>
      <c r="D18" s="34"/>
      <c r="E18" s="29"/>
      <c r="F18" s="29"/>
      <c r="G18" s="29"/>
      <c r="H18" s="34"/>
      <c r="I18" s="35"/>
      <c r="J18" s="51"/>
      <c r="K18" s="34"/>
      <c r="L18" s="29"/>
      <c r="M18" s="29"/>
      <c r="N18" s="29"/>
      <c r="O18" s="34"/>
      <c r="P18" s="34"/>
      <c r="Q18" s="52"/>
      <c r="R18" s="36"/>
      <c r="S18" s="23"/>
    </row>
    <row r="19" spans="1:19" ht="36" customHeight="1">
      <c r="A19" s="27">
        <v>14</v>
      </c>
      <c r="B19" s="25" t="s">
        <v>44</v>
      </c>
      <c r="C19" s="35"/>
      <c r="D19" s="34"/>
      <c r="E19" s="29"/>
      <c r="F19" s="29"/>
      <c r="G19" s="29"/>
      <c r="H19" s="34"/>
      <c r="I19" s="35"/>
      <c r="J19" s="51"/>
      <c r="K19" s="34"/>
      <c r="L19" s="29"/>
      <c r="M19" s="29"/>
      <c r="N19" s="29"/>
      <c r="O19" s="34"/>
      <c r="P19" s="34"/>
      <c r="Q19" s="52"/>
      <c r="R19" s="36"/>
      <c r="S19" s="23"/>
    </row>
    <row r="20" spans="1:19" ht="36" customHeight="1">
      <c r="A20" s="48">
        <v>15</v>
      </c>
      <c r="B20" s="25" t="s">
        <v>45</v>
      </c>
      <c r="C20" s="35"/>
      <c r="D20" s="34"/>
      <c r="E20" s="29"/>
      <c r="F20" s="29"/>
      <c r="G20" s="29"/>
      <c r="H20" s="34"/>
      <c r="I20" s="35"/>
      <c r="J20" s="51"/>
      <c r="K20" s="34"/>
      <c r="L20" s="29"/>
      <c r="M20" s="29"/>
      <c r="N20" s="29"/>
      <c r="O20" s="34"/>
      <c r="P20" s="34"/>
      <c r="Q20" s="52"/>
      <c r="R20" s="36"/>
      <c r="S20" s="23"/>
    </row>
    <row r="21" spans="1:19" ht="36" customHeight="1">
      <c r="A21" s="48">
        <v>16</v>
      </c>
      <c r="B21" s="25" t="s">
        <v>46</v>
      </c>
      <c r="C21" s="35"/>
      <c r="D21" s="34"/>
      <c r="E21" s="29"/>
      <c r="F21" s="29"/>
      <c r="G21" s="29"/>
      <c r="H21" s="34"/>
      <c r="I21" s="35"/>
      <c r="J21" s="51"/>
      <c r="K21" s="34"/>
      <c r="L21" s="29"/>
      <c r="M21" s="29"/>
      <c r="N21" s="29"/>
      <c r="O21" s="34"/>
      <c r="P21" s="34"/>
      <c r="Q21" s="52"/>
      <c r="R21" s="36"/>
      <c r="S21" s="23"/>
    </row>
    <row r="22" spans="1:19" ht="36" customHeight="1">
      <c r="A22" s="27">
        <v>17</v>
      </c>
      <c r="B22" s="25" t="s">
        <v>47</v>
      </c>
      <c r="C22" s="35"/>
      <c r="D22" s="34"/>
      <c r="E22" s="29"/>
      <c r="F22" s="29"/>
      <c r="G22" s="29"/>
      <c r="H22" s="34"/>
      <c r="I22" s="35"/>
      <c r="J22" s="51"/>
      <c r="K22" s="34"/>
      <c r="L22" s="29"/>
      <c r="M22" s="29"/>
      <c r="N22" s="29"/>
      <c r="O22" s="34"/>
      <c r="P22" s="34"/>
      <c r="Q22" s="52"/>
      <c r="R22" s="36"/>
      <c r="S22" s="23"/>
    </row>
    <row r="23" spans="1:19" ht="36" customHeight="1">
      <c r="A23" s="27">
        <v>18</v>
      </c>
      <c r="B23" s="25" t="s">
        <v>48</v>
      </c>
      <c r="C23" s="35"/>
      <c r="D23" s="34"/>
      <c r="E23" s="29"/>
      <c r="F23" s="29"/>
      <c r="G23" s="29"/>
      <c r="H23" s="34"/>
      <c r="I23" s="35"/>
      <c r="J23" s="51"/>
      <c r="K23" s="34"/>
      <c r="L23" s="29"/>
      <c r="M23" s="29"/>
      <c r="N23" s="29"/>
      <c r="O23" s="34"/>
      <c r="P23" s="34"/>
      <c r="Q23" s="52"/>
      <c r="R23" s="36"/>
      <c r="S23" s="23"/>
    </row>
    <row r="24" spans="1:19" ht="36" customHeight="1">
      <c r="A24" s="27">
        <v>19</v>
      </c>
      <c r="B24" s="25" t="s">
        <v>49</v>
      </c>
      <c r="C24" s="35"/>
      <c r="D24" s="34"/>
      <c r="E24" s="29"/>
      <c r="F24" s="29"/>
      <c r="G24" s="29"/>
      <c r="H24" s="34"/>
      <c r="I24" s="35"/>
      <c r="J24" s="51"/>
      <c r="K24" s="34"/>
      <c r="L24" s="29"/>
      <c r="M24" s="29"/>
      <c r="N24" s="29"/>
      <c r="O24" s="34"/>
      <c r="P24" s="34"/>
      <c r="Q24" s="52"/>
      <c r="R24" s="36"/>
      <c r="S24" s="23"/>
    </row>
    <row r="25" spans="1:19" ht="36" customHeight="1">
      <c r="A25" s="27">
        <v>20</v>
      </c>
      <c r="B25" s="25" t="s">
        <v>50</v>
      </c>
      <c r="C25" s="35"/>
      <c r="D25" s="34"/>
      <c r="E25" s="29"/>
      <c r="F25" s="29"/>
      <c r="G25" s="29"/>
      <c r="H25" s="34"/>
      <c r="I25" s="35"/>
      <c r="J25" s="51"/>
      <c r="K25" s="34"/>
      <c r="L25" s="29"/>
      <c r="M25" s="29"/>
      <c r="N25" s="29"/>
      <c r="O25" s="34"/>
      <c r="P25" s="34"/>
      <c r="Q25" s="52"/>
      <c r="R25" s="36"/>
      <c r="S25" s="23"/>
    </row>
    <row r="26" spans="1:19" ht="36" customHeight="1">
      <c r="A26" s="27">
        <v>21</v>
      </c>
      <c r="B26" s="25" t="s">
        <v>51</v>
      </c>
      <c r="C26" s="35"/>
      <c r="D26" s="34"/>
      <c r="E26" s="29"/>
      <c r="F26" s="29"/>
      <c r="G26" s="29"/>
      <c r="H26" s="34"/>
      <c r="I26" s="35"/>
      <c r="J26" s="51"/>
      <c r="K26" s="34"/>
      <c r="L26" s="29"/>
      <c r="M26" s="29"/>
      <c r="N26" s="29"/>
      <c r="O26" s="34"/>
      <c r="P26" s="34"/>
      <c r="Q26" s="52"/>
      <c r="R26" s="36"/>
      <c r="S26" s="23"/>
    </row>
    <row r="27" spans="1:19" ht="36" customHeight="1">
      <c r="A27" s="27">
        <v>22</v>
      </c>
      <c r="B27" s="25" t="s">
        <v>52</v>
      </c>
      <c r="C27" s="35"/>
      <c r="D27" s="34"/>
      <c r="E27" s="29"/>
      <c r="F27" s="29"/>
      <c r="G27" s="29"/>
      <c r="H27" s="34"/>
      <c r="I27" s="35"/>
      <c r="J27" s="51"/>
      <c r="K27" s="34"/>
      <c r="L27" s="29"/>
      <c r="M27" s="29"/>
      <c r="N27" s="29"/>
      <c r="O27" s="34"/>
      <c r="P27" s="34"/>
      <c r="Q27" s="52"/>
      <c r="R27" s="36"/>
      <c r="S27" s="23"/>
    </row>
    <row r="28" spans="1:19" ht="36" customHeight="1">
      <c r="A28" s="27">
        <v>23</v>
      </c>
      <c r="B28" s="26" t="s">
        <v>53</v>
      </c>
      <c r="C28" s="35"/>
      <c r="D28" s="34"/>
      <c r="E28" s="29"/>
      <c r="F28" s="29"/>
      <c r="G28" s="29"/>
      <c r="H28" s="34"/>
      <c r="I28" s="35"/>
      <c r="J28" s="51"/>
      <c r="K28" s="34"/>
      <c r="L28" s="29"/>
      <c r="M28" s="29"/>
      <c r="N28" s="29"/>
      <c r="O28" s="34"/>
      <c r="P28" s="34"/>
      <c r="Q28" s="52"/>
      <c r="R28" s="36"/>
      <c r="S28" s="23"/>
    </row>
    <row r="29" spans="1:19" ht="36" customHeight="1">
      <c r="A29" s="27">
        <v>24</v>
      </c>
      <c r="B29" s="45" t="s">
        <v>54</v>
      </c>
      <c r="C29" s="35"/>
      <c r="D29" s="34"/>
      <c r="E29" s="29"/>
      <c r="F29" s="29"/>
      <c r="G29" s="29"/>
      <c r="H29" s="34"/>
      <c r="I29" s="35"/>
      <c r="J29" s="51"/>
      <c r="K29" s="34"/>
      <c r="L29" s="29"/>
      <c r="M29" s="29"/>
      <c r="N29" s="29"/>
      <c r="O29" s="34"/>
      <c r="P29" s="34"/>
      <c r="Q29" s="52"/>
      <c r="R29" s="36"/>
      <c r="S29" s="23"/>
    </row>
    <row r="30" spans="1:19" ht="36" customHeight="1">
      <c r="A30" s="49">
        <v>25</v>
      </c>
      <c r="B30" s="45" t="s">
        <v>96</v>
      </c>
      <c r="C30" s="35"/>
      <c r="D30" s="34"/>
      <c r="E30" s="29"/>
      <c r="F30" s="29"/>
      <c r="G30" s="29"/>
      <c r="H30" s="34"/>
      <c r="I30" s="35"/>
      <c r="J30" s="51"/>
      <c r="K30" s="34"/>
      <c r="L30" s="29"/>
      <c r="M30" s="29"/>
      <c r="N30" s="29"/>
      <c r="O30" s="34"/>
      <c r="P30" s="34"/>
      <c r="Q30" s="52"/>
      <c r="R30" s="36"/>
      <c r="S30" s="23"/>
    </row>
    <row r="31" spans="1:19" ht="36" customHeight="1">
      <c r="A31" s="49">
        <v>26</v>
      </c>
      <c r="B31" s="46" t="s">
        <v>60</v>
      </c>
      <c r="C31" s="35"/>
      <c r="D31" s="34"/>
      <c r="E31" s="29"/>
      <c r="F31" s="29"/>
      <c r="G31" s="29"/>
      <c r="H31" s="34"/>
      <c r="I31" s="35"/>
      <c r="J31" s="51"/>
      <c r="K31" s="34"/>
      <c r="L31" s="29"/>
      <c r="M31" s="29"/>
      <c r="N31" s="29"/>
      <c r="O31" s="34"/>
      <c r="P31" s="34"/>
      <c r="Q31" s="52"/>
      <c r="R31" s="36"/>
      <c r="S31" s="23"/>
    </row>
    <row r="32" spans="1:19" ht="36" customHeight="1">
      <c r="A32" s="27">
        <v>27</v>
      </c>
      <c r="B32" s="25" t="s">
        <v>55</v>
      </c>
      <c r="C32" s="35"/>
      <c r="D32" s="34"/>
      <c r="E32" s="29"/>
      <c r="F32" s="29"/>
      <c r="G32" s="29"/>
      <c r="H32" s="34"/>
      <c r="I32" s="35"/>
      <c r="J32" s="51"/>
      <c r="K32" s="34"/>
      <c r="L32" s="29"/>
      <c r="M32" s="29"/>
      <c r="N32" s="29"/>
      <c r="O32" s="34"/>
      <c r="P32" s="34"/>
      <c r="Q32" s="52"/>
      <c r="R32" s="36"/>
      <c r="S32" s="23"/>
    </row>
    <row r="33" spans="1:19" ht="36" customHeight="1">
      <c r="A33" s="27">
        <v>28</v>
      </c>
      <c r="B33" s="25" t="s">
        <v>56</v>
      </c>
      <c r="C33" s="35"/>
      <c r="D33" s="34"/>
      <c r="E33" s="29"/>
      <c r="F33" s="29"/>
      <c r="G33" s="29"/>
      <c r="H33" s="34"/>
      <c r="I33" s="35"/>
      <c r="J33" s="51"/>
      <c r="K33" s="34"/>
      <c r="L33" s="29"/>
      <c r="M33" s="29"/>
      <c r="N33" s="29"/>
      <c r="O33" s="34"/>
      <c r="P33" s="34"/>
      <c r="Q33" s="52"/>
      <c r="R33" s="36"/>
      <c r="S33" s="23"/>
    </row>
    <row r="34" spans="1:19" ht="36" customHeight="1">
      <c r="A34" s="27">
        <v>29</v>
      </c>
      <c r="B34" s="26" t="s">
        <v>57</v>
      </c>
      <c r="C34" s="35"/>
      <c r="D34" s="34"/>
      <c r="E34" s="29"/>
      <c r="F34" s="29"/>
      <c r="G34" s="29"/>
      <c r="H34" s="34"/>
      <c r="I34" s="35"/>
      <c r="J34" s="51"/>
      <c r="K34" s="34"/>
      <c r="L34" s="29"/>
      <c r="M34" s="29"/>
      <c r="N34" s="29"/>
      <c r="O34" s="34"/>
      <c r="P34" s="34"/>
      <c r="Q34" s="52"/>
      <c r="R34" s="36"/>
      <c r="S34" s="23"/>
    </row>
    <row r="35" spans="1:19" ht="36" customHeight="1">
      <c r="A35" s="48">
        <v>30</v>
      </c>
      <c r="B35" s="25" t="s">
        <v>58</v>
      </c>
      <c r="C35" s="35"/>
      <c r="D35" s="34"/>
      <c r="E35" s="29"/>
      <c r="F35" s="29"/>
      <c r="G35" s="29"/>
      <c r="H35" s="34"/>
      <c r="I35" s="35"/>
      <c r="J35" s="51"/>
      <c r="K35" s="34"/>
      <c r="L35" s="29"/>
      <c r="M35" s="29"/>
      <c r="N35" s="29"/>
      <c r="O35" s="34"/>
      <c r="P35" s="34"/>
      <c r="Q35" s="52"/>
      <c r="R35" s="36"/>
      <c r="S35" s="23"/>
    </row>
    <row r="36" spans="1:19" ht="36" customHeight="1">
      <c r="A36" s="48">
        <v>31</v>
      </c>
      <c r="B36" s="25" t="s">
        <v>59</v>
      </c>
      <c r="C36" s="35"/>
      <c r="D36" s="34"/>
      <c r="E36" s="29"/>
      <c r="F36" s="29"/>
      <c r="G36" s="29"/>
      <c r="H36" s="34"/>
      <c r="I36" s="35"/>
      <c r="J36" s="51"/>
      <c r="K36" s="34"/>
      <c r="L36" s="29"/>
      <c r="M36" s="29"/>
      <c r="N36" s="29"/>
      <c r="O36" s="34"/>
      <c r="P36" s="34"/>
      <c r="Q36" s="52"/>
      <c r="R36" s="36"/>
      <c r="S36" s="23"/>
    </row>
    <row r="37" spans="1:19" ht="36" customHeight="1">
      <c r="A37" s="27">
        <v>32</v>
      </c>
      <c r="B37" s="25" t="s">
        <v>61</v>
      </c>
      <c r="C37" s="35"/>
      <c r="D37" s="34"/>
      <c r="E37" s="29"/>
      <c r="F37" s="29"/>
      <c r="G37" s="29"/>
      <c r="H37" s="34"/>
      <c r="I37" s="35"/>
      <c r="J37" s="51"/>
      <c r="K37" s="34"/>
      <c r="L37" s="29"/>
      <c r="M37" s="29"/>
      <c r="N37" s="29"/>
      <c r="O37" s="34"/>
      <c r="P37" s="34"/>
      <c r="Q37" s="52"/>
      <c r="R37" s="36"/>
      <c r="S37" s="23"/>
    </row>
    <row r="38" spans="1:19" ht="36" customHeight="1">
      <c r="A38" s="27">
        <v>33</v>
      </c>
      <c r="B38" s="25" t="s">
        <v>62</v>
      </c>
      <c r="C38" s="35"/>
      <c r="D38" s="34"/>
      <c r="E38" s="29"/>
      <c r="F38" s="29"/>
      <c r="G38" s="29"/>
      <c r="H38" s="34"/>
      <c r="I38" s="35"/>
      <c r="J38" s="51"/>
      <c r="K38" s="34"/>
      <c r="L38" s="29"/>
      <c r="M38" s="29"/>
      <c r="N38" s="29"/>
      <c r="O38" s="34"/>
      <c r="P38" s="34"/>
      <c r="Q38" s="52"/>
      <c r="R38" s="36"/>
      <c r="S38" s="23"/>
    </row>
    <row r="39" spans="1:19" ht="36" customHeight="1">
      <c r="A39" s="27">
        <v>34</v>
      </c>
      <c r="B39" s="25" t="s">
        <v>63</v>
      </c>
      <c r="C39" s="35"/>
      <c r="D39" s="34"/>
      <c r="E39" s="29"/>
      <c r="F39" s="29"/>
      <c r="G39" s="29"/>
      <c r="H39" s="34"/>
      <c r="I39" s="35"/>
      <c r="J39" s="51"/>
      <c r="K39" s="34"/>
      <c r="L39" s="29"/>
      <c r="M39" s="29"/>
      <c r="N39" s="29"/>
      <c r="O39" s="34"/>
      <c r="P39" s="34"/>
      <c r="Q39" s="52"/>
      <c r="R39" s="36"/>
      <c r="S39" s="23"/>
    </row>
    <row r="40" spans="1:19" ht="36" customHeight="1">
      <c r="A40" s="27">
        <v>35</v>
      </c>
      <c r="B40" s="25" t="s">
        <v>64</v>
      </c>
      <c r="C40" s="35"/>
      <c r="D40" s="34"/>
      <c r="E40" s="29"/>
      <c r="F40" s="29"/>
      <c r="G40" s="29"/>
      <c r="H40" s="34"/>
      <c r="I40" s="35"/>
      <c r="J40" s="51"/>
      <c r="K40" s="34"/>
      <c r="L40" s="29"/>
      <c r="M40" s="29"/>
      <c r="N40" s="29"/>
      <c r="O40" s="34"/>
      <c r="P40" s="34"/>
      <c r="Q40" s="52"/>
      <c r="R40" s="36"/>
      <c r="S40" s="23"/>
    </row>
    <row r="41" spans="1:19" ht="36" customHeight="1">
      <c r="A41" s="27">
        <v>36</v>
      </c>
      <c r="B41" s="25" t="s">
        <v>65</v>
      </c>
      <c r="C41" s="35"/>
      <c r="D41" s="34"/>
      <c r="E41" s="29"/>
      <c r="F41" s="29"/>
      <c r="G41" s="29"/>
      <c r="H41" s="34"/>
      <c r="I41" s="35"/>
      <c r="J41" s="51"/>
      <c r="K41" s="34"/>
      <c r="L41" s="29"/>
      <c r="M41" s="29"/>
      <c r="N41" s="29"/>
      <c r="O41" s="34"/>
      <c r="P41" s="34"/>
      <c r="Q41" s="52"/>
      <c r="R41" s="36"/>
      <c r="S41" s="23"/>
    </row>
    <row r="42" spans="1:19" ht="36" customHeight="1">
      <c r="A42" s="27">
        <v>37</v>
      </c>
      <c r="B42" s="25" t="s">
        <v>66</v>
      </c>
      <c r="C42" s="35"/>
      <c r="D42" s="34"/>
      <c r="E42" s="29"/>
      <c r="F42" s="29"/>
      <c r="G42" s="29"/>
      <c r="H42" s="34"/>
      <c r="I42" s="35"/>
      <c r="J42" s="51"/>
      <c r="K42" s="34"/>
      <c r="L42" s="29"/>
      <c r="M42" s="29"/>
      <c r="N42" s="29"/>
      <c r="O42" s="34"/>
      <c r="P42" s="34"/>
      <c r="Q42" s="52"/>
      <c r="R42" s="36"/>
      <c r="S42" s="23"/>
    </row>
    <row r="43" spans="1:19" ht="36" customHeight="1">
      <c r="A43" s="27">
        <v>38</v>
      </c>
      <c r="B43" s="25" t="s">
        <v>67</v>
      </c>
      <c r="C43" s="35"/>
      <c r="D43" s="34"/>
      <c r="E43" s="29"/>
      <c r="F43" s="29"/>
      <c r="G43" s="29"/>
      <c r="H43" s="34"/>
      <c r="I43" s="35"/>
      <c r="J43" s="51"/>
      <c r="K43" s="34"/>
      <c r="L43" s="29"/>
      <c r="M43" s="29"/>
      <c r="N43" s="29"/>
      <c r="O43" s="34"/>
      <c r="P43" s="34"/>
      <c r="Q43" s="52"/>
      <c r="R43" s="36"/>
      <c r="S43" s="23"/>
    </row>
    <row r="44" spans="1:19" ht="36" customHeight="1">
      <c r="A44" s="27">
        <v>39</v>
      </c>
      <c r="B44" s="46" t="s">
        <v>68</v>
      </c>
      <c r="C44" s="35"/>
      <c r="D44" s="34"/>
      <c r="E44" s="29"/>
      <c r="F44" s="29"/>
      <c r="G44" s="29"/>
      <c r="H44" s="34"/>
      <c r="I44" s="35"/>
      <c r="J44" s="51"/>
      <c r="K44" s="34"/>
      <c r="L44" s="29"/>
      <c r="M44" s="29"/>
      <c r="N44" s="29"/>
      <c r="O44" s="34"/>
      <c r="P44" s="34"/>
      <c r="Q44" s="52"/>
      <c r="R44" s="36"/>
      <c r="S44" s="23"/>
    </row>
    <row r="45" spans="1:19" ht="36" customHeight="1">
      <c r="A45" s="27">
        <v>40</v>
      </c>
      <c r="B45" s="26" t="s">
        <v>69</v>
      </c>
      <c r="C45" s="35"/>
      <c r="D45" s="34"/>
      <c r="E45" s="29"/>
      <c r="F45" s="29"/>
      <c r="G45" s="29"/>
      <c r="H45" s="34"/>
      <c r="I45" s="35"/>
      <c r="J45" s="51"/>
      <c r="K45" s="34"/>
      <c r="L45" s="29"/>
      <c r="M45" s="29"/>
      <c r="N45" s="29"/>
      <c r="O45" s="34"/>
      <c r="P45" s="34"/>
      <c r="Q45" s="52"/>
      <c r="R45" s="36"/>
      <c r="S45" s="23"/>
    </row>
    <row r="46" spans="1:19" ht="36" customHeight="1">
      <c r="A46" s="27">
        <v>41</v>
      </c>
      <c r="B46" s="25" t="s">
        <v>70</v>
      </c>
      <c r="C46" s="35"/>
      <c r="D46" s="34"/>
      <c r="E46" s="29"/>
      <c r="F46" s="29"/>
      <c r="G46" s="29"/>
      <c r="H46" s="34"/>
      <c r="I46" s="35"/>
      <c r="J46" s="51"/>
      <c r="K46" s="34"/>
      <c r="L46" s="29"/>
      <c r="M46" s="29"/>
      <c r="N46" s="29"/>
      <c r="O46" s="34"/>
      <c r="P46" s="34"/>
      <c r="Q46" s="52"/>
      <c r="R46" s="36"/>
      <c r="S46" s="23"/>
    </row>
    <row r="47" spans="1:19" ht="36" customHeight="1">
      <c r="A47" s="27">
        <v>42</v>
      </c>
      <c r="B47" s="25" t="s">
        <v>71</v>
      </c>
      <c r="C47" s="35"/>
      <c r="D47" s="34"/>
      <c r="E47" s="29"/>
      <c r="F47" s="29"/>
      <c r="G47" s="29"/>
      <c r="H47" s="34"/>
      <c r="I47" s="35"/>
      <c r="J47" s="51"/>
      <c r="K47" s="34"/>
      <c r="L47" s="29"/>
      <c r="M47" s="29"/>
      <c r="N47" s="29"/>
      <c r="O47" s="34"/>
      <c r="P47" s="34"/>
      <c r="Q47" s="52"/>
      <c r="R47" s="36"/>
      <c r="S47" s="23"/>
    </row>
    <row r="48" spans="1:19" ht="36" customHeight="1">
      <c r="A48" s="27">
        <v>43</v>
      </c>
      <c r="B48" s="25" t="s">
        <v>72</v>
      </c>
      <c r="C48" s="35"/>
      <c r="D48" s="34"/>
      <c r="E48" s="29"/>
      <c r="F48" s="29"/>
      <c r="G48" s="29"/>
      <c r="H48" s="34"/>
      <c r="I48" s="35"/>
      <c r="J48" s="51"/>
      <c r="K48" s="34"/>
      <c r="L48" s="29"/>
      <c r="M48" s="29"/>
      <c r="N48" s="29"/>
      <c r="O48" s="34"/>
      <c r="P48" s="34"/>
      <c r="Q48" s="52"/>
      <c r="R48" s="36"/>
      <c r="S48" s="23"/>
    </row>
    <row r="49" spans="1:19" ht="36" customHeight="1">
      <c r="A49" s="27">
        <v>44</v>
      </c>
      <c r="B49" s="25" t="s">
        <v>73</v>
      </c>
      <c r="C49" s="35"/>
      <c r="D49" s="34"/>
      <c r="E49" s="29"/>
      <c r="F49" s="29"/>
      <c r="G49" s="29"/>
      <c r="H49" s="34"/>
      <c r="I49" s="35"/>
      <c r="J49" s="51"/>
      <c r="K49" s="34"/>
      <c r="L49" s="29"/>
      <c r="M49" s="29"/>
      <c r="N49" s="29"/>
      <c r="O49" s="34"/>
      <c r="P49" s="34"/>
      <c r="Q49" s="52"/>
      <c r="R49" s="36"/>
      <c r="S49" s="23"/>
    </row>
    <row r="50" spans="1:19" ht="36" customHeight="1">
      <c r="A50" s="27">
        <v>45</v>
      </c>
      <c r="B50" s="25" t="s">
        <v>74</v>
      </c>
      <c r="C50" s="35"/>
      <c r="D50" s="34"/>
      <c r="E50" s="29"/>
      <c r="F50" s="29"/>
      <c r="G50" s="29"/>
      <c r="H50" s="34"/>
      <c r="I50" s="35"/>
      <c r="J50" s="51"/>
      <c r="K50" s="34"/>
      <c r="L50" s="29"/>
      <c r="M50" s="29"/>
      <c r="N50" s="29"/>
      <c r="O50" s="34"/>
      <c r="P50" s="34"/>
      <c r="Q50" s="52"/>
      <c r="R50" s="36"/>
      <c r="S50" s="23"/>
    </row>
    <row r="51" spans="1:19" ht="36" customHeight="1">
      <c r="A51" s="27">
        <v>46</v>
      </c>
      <c r="B51" s="25" t="s">
        <v>97</v>
      </c>
      <c r="C51" s="35"/>
      <c r="D51" s="34"/>
      <c r="E51" s="29"/>
      <c r="F51" s="29"/>
      <c r="G51" s="29"/>
      <c r="H51" s="34"/>
      <c r="I51" s="35"/>
      <c r="J51" s="51"/>
      <c r="K51" s="34"/>
      <c r="L51" s="29"/>
      <c r="M51" s="29"/>
      <c r="N51" s="29"/>
      <c r="O51" s="34"/>
      <c r="P51" s="34"/>
      <c r="Q51" s="52"/>
      <c r="R51" s="36"/>
      <c r="S51" s="23"/>
    </row>
    <row r="52" spans="1:19" ht="36" customHeight="1">
      <c r="A52" s="27">
        <v>47</v>
      </c>
      <c r="B52" s="45" t="s">
        <v>75</v>
      </c>
      <c r="C52" s="35"/>
      <c r="D52" s="34"/>
      <c r="E52" s="29"/>
      <c r="F52" s="29"/>
      <c r="G52" s="29"/>
      <c r="H52" s="34"/>
      <c r="I52" s="35"/>
      <c r="J52" s="51"/>
      <c r="K52" s="34"/>
      <c r="L52" s="29"/>
      <c r="M52" s="29"/>
      <c r="N52" s="29"/>
      <c r="O52" s="34"/>
      <c r="P52" s="34"/>
      <c r="Q52" s="52"/>
      <c r="R52" s="36"/>
      <c r="S52" s="23"/>
    </row>
    <row r="53" spans="1:19" ht="36" customHeight="1">
      <c r="A53" s="27">
        <v>48</v>
      </c>
      <c r="B53" s="45" t="s">
        <v>76</v>
      </c>
      <c r="C53" s="35"/>
      <c r="D53" s="34"/>
      <c r="E53" s="29"/>
      <c r="F53" s="29"/>
      <c r="G53" s="29"/>
      <c r="H53" s="34"/>
      <c r="I53" s="35"/>
      <c r="J53" s="51"/>
      <c r="K53" s="34"/>
      <c r="L53" s="29"/>
      <c r="M53" s="29"/>
      <c r="N53" s="29"/>
      <c r="O53" s="34"/>
      <c r="P53" s="34"/>
      <c r="Q53" s="52"/>
      <c r="R53" s="36"/>
      <c r="S53" s="23"/>
    </row>
    <row r="54" spans="1:19" ht="36" customHeight="1">
      <c r="A54" s="27">
        <v>49</v>
      </c>
      <c r="B54" s="25" t="s">
        <v>77</v>
      </c>
      <c r="C54" s="35"/>
      <c r="D54" s="34"/>
      <c r="E54" s="29"/>
      <c r="F54" s="29"/>
      <c r="G54" s="29"/>
      <c r="H54" s="34"/>
      <c r="I54" s="35"/>
      <c r="J54" s="51"/>
      <c r="K54" s="34"/>
      <c r="L54" s="29"/>
      <c r="M54" s="29"/>
      <c r="N54" s="29"/>
      <c r="O54" s="34"/>
      <c r="P54" s="34"/>
      <c r="Q54" s="52"/>
      <c r="R54" s="36"/>
      <c r="S54" s="23"/>
    </row>
    <row r="55" spans="1:19" ht="36" customHeight="1">
      <c r="A55" s="27">
        <v>50</v>
      </c>
      <c r="B55" s="25" t="s">
        <v>78</v>
      </c>
      <c r="C55" s="35"/>
      <c r="D55" s="34"/>
      <c r="E55" s="29"/>
      <c r="F55" s="29"/>
      <c r="G55" s="29"/>
      <c r="H55" s="34"/>
      <c r="I55" s="35"/>
      <c r="J55" s="51"/>
      <c r="K55" s="34"/>
      <c r="L55" s="29"/>
      <c r="M55" s="29"/>
      <c r="N55" s="29"/>
      <c r="O55" s="34"/>
      <c r="P55" s="34"/>
      <c r="Q55" s="52"/>
      <c r="R55" s="36"/>
      <c r="S55" s="23"/>
    </row>
    <row r="56" spans="1:19" ht="36" customHeight="1">
      <c r="A56" s="27"/>
      <c r="B56" s="25"/>
      <c r="C56" s="35"/>
      <c r="D56" s="34"/>
      <c r="E56" s="29"/>
      <c r="F56" s="29"/>
      <c r="G56" s="29"/>
      <c r="H56" s="34"/>
      <c r="I56" s="35"/>
      <c r="J56" s="51"/>
      <c r="K56" s="34"/>
      <c r="L56" s="29"/>
      <c r="M56" s="29"/>
      <c r="N56" s="29"/>
      <c r="O56" s="34"/>
      <c r="P56" s="34"/>
      <c r="Q56" s="52"/>
      <c r="R56" s="36"/>
      <c r="S56" s="23"/>
    </row>
  </sheetData>
  <sheetProtection/>
  <mergeCells count="12">
    <mergeCell ref="A2:A4"/>
    <mergeCell ref="B2:B4"/>
    <mergeCell ref="E2:F2"/>
    <mergeCell ref="L2:M2"/>
    <mergeCell ref="N2:O2"/>
    <mergeCell ref="R2:S3"/>
    <mergeCell ref="C3:D3"/>
    <mergeCell ref="E3:F3"/>
    <mergeCell ref="G3:H3"/>
    <mergeCell ref="I3:K3"/>
    <mergeCell ref="L3:M3"/>
    <mergeCell ref="N3:O3"/>
  </mergeCells>
  <printOptions/>
  <pageMargins left="0.787401575" right="0.787401575" top="0.984251969" bottom="0.984251969" header="0.5" footer="0.5"/>
  <pageSetup orientation="portrait" paperSize="9" scale="35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E42" sqref="E42:G42"/>
    </sheetView>
  </sheetViews>
  <sheetFormatPr defaultColWidth="11.421875" defaultRowHeight="12.75"/>
  <cols>
    <col min="1" max="1" width="5.28125" style="0" customWidth="1"/>
    <col min="2" max="2" width="30.28125" style="0" customWidth="1"/>
    <col min="3" max="3" width="10.28125" style="0" customWidth="1"/>
    <col min="4" max="4" width="10.00390625" style="0" customWidth="1"/>
    <col min="5" max="5" width="9.421875" style="0" customWidth="1"/>
    <col min="6" max="6" width="9.8515625" style="0" customWidth="1"/>
    <col min="7" max="7" width="9.140625" style="0" customWidth="1"/>
    <col min="8" max="8" width="8.8515625" style="0" customWidth="1"/>
    <col min="9" max="9" width="9.421875" style="0" customWidth="1"/>
  </cols>
  <sheetData>
    <row r="1" spans="1:9" ht="27.75" customHeight="1">
      <c r="A1" s="53" t="s">
        <v>107</v>
      </c>
      <c r="B1" s="53" t="s">
        <v>108</v>
      </c>
      <c r="C1" s="58" t="s">
        <v>98</v>
      </c>
      <c r="D1" s="58" t="s">
        <v>99</v>
      </c>
      <c r="E1" s="58" t="s">
        <v>100</v>
      </c>
      <c r="F1" s="58" t="s">
        <v>101</v>
      </c>
      <c r="G1" s="58" t="s">
        <v>102</v>
      </c>
      <c r="H1" s="55" t="s">
        <v>109</v>
      </c>
      <c r="I1" s="59" t="s">
        <v>103</v>
      </c>
    </row>
    <row r="2" spans="1:9" ht="12" customHeight="1">
      <c r="A2" s="54"/>
      <c r="B2" s="60"/>
      <c r="C2" s="61"/>
      <c r="D2" s="61"/>
      <c r="E2" s="61"/>
      <c r="F2" s="61"/>
      <c r="G2" s="61"/>
      <c r="H2" s="61"/>
      <c r="I2" s="61"/>
    </row>
    <row r="3" spans="1:9" ht="27.75" customHeight="1">
      <c r="A3" s="22"/>
      <c r="B3" s="62"/>
      <c r="C3" s="63"/>
      <c r="D3" s="63"/>
      <c r="E3" s="63"/>
      <c r="F3" s="63"/>
      <c r="G3" s="63"/>
      <c r="H3" s="63"/>
      <c r="I3" s="64"/>
    </row>
    <row r="4" spans="1:9" ht="27.75" customHeight="1">
      <c r="A4" s="54"/>
      <c r="B4" s="60"/>
      <c r="C4" s="61"/>
      <c r="D4" s="61"/>
      <c r="E4" s="61"/>
      <c r="F4" s="61"/>
      <c r="G4" s="61"/>
      <c r="H4" s="61"/>
      <c r="I4" s="61"/>
    </row>
    <row r="5" spans="1:9" ht="27.75" customHeight="1">
      <c r="A5" s="22"/>
      <c r="B5" s="62"/>
      <c r="C5" s="63"/>
      <c r="D5" s="63"/>
      <c r="E5" s="63"/>
      <c r="F5" s="63"/>
      <c r="G5" s="63"/>
      <c r="H5" s="63"/>
      <c r="I5" s="64"/>
    </row>
    <row r="6" spans="1:9" ht="27.75" customHeight="1">
      <c r="A6" s="54"/>
      <c r="B6" s="60"/>
      <c r="C6" s="61"/>
      <c r="D6" s="61"/>
      <c r="E6" s="61"/>
      <c r="F6" s="61"/>
      <c r="G6" s="61"/>
      <c r="H6" s="61"/>
      <c r="I6" s="61"/>
    </row>
    <row r="7" spans="1:9" ht="27.75" customHeight="1">
      <c r="A7" s="22"/>
      <c r="B7" s="62"/>
      <c r="C7" s="63"/>
      <c r="D7" s="63"/>
      <c r="E7" s="63"/>
      <c r="F7" s="63"/>
      <c r="G7" s="63"/>
      <c r="H7" s="63"/>
      <c r="I7" s="64"/>
    </row>
    <row r="8" spans="1:9" ht="27.75" customHeight="1">
      <c r="A8" s="54"/>
      <c r="B8" s="60"/>
      <c r="C8" s="61"/>
      <c r="D8" s="61"/>
      <c r="E8" s="61"/>
      <c r="F8" s="61"/>
      <c r="G8" s="61"/>
      <c r="H8" s="61"/>
      <c r="I8" s="61"/>
    </row>
    <row r="9" spans="1:9" ht="27.75" customHeight="1">
      <c r="A9" s="22"/>
      <c r="B9" s="62"/>
      <c r="C9" s="63"/>
      <c r="D9" s="63"/>
      <c r="E9" s="63"/>
      <c r="F9" s="63"/>
      <c r="G9" s="63"/>
      <c r="H9" s="63"/>
      <c r="I9" s="64"/>
    </row>
    <row r="10" spans="1:9" ht="27.75" customHeight="1">
      <c r="A10" s="54"/>
      <c r="B10" s="60"/>
      <c r="C10" s="61"/>
      <c r="D10" s="61"/>
      <c r="E10" s="61"/>
      <c r="F10" s="61"/>
      <c r="G10" s="61"/>
      <c r="H10" s="61"/>
      <c r="I10" s="61"/>
    </row>
    <row r="11" spans="1:9" ht="27.75" customHeight="1">
      <c r="A11" s="22"/>
      <c r="B11" s="62"/>
      <c r="C11" s="63"/>
      <c r="D11" s="63"/>
      <c r="E11" s="63"/>
      <c r="F11" s="63"/>
      <c r="G11" s="63"/>
      <c r="H11" s="63"/>
      <c r="I11" s="64"/>
    </row>
    <row r="12" spans="1:9" ht="27.75" customHeight="1">
      <c r="A12" s="54"/>
      <c r="B12" s="60"/>
      <c r="C12" s="61"/>
      <c r="D12" s="61"/>
      <c r="E12" s="61"/>
      <c r="F12" s="61"/>
      <c r="G12" s="61"/>
      <c r="H12" s="61"/>
      <c r="I12" s="61"/>
    </row>
    <row r="13" spans="1:9" ht="27.75" customHeight="1">
      <c r="A13" s="22"/>
      <c r="B13" s="62"/>
      <c r="C13" s="63"/>
      <c r="D13" s="63"/>
      <c r="E13" s="63"/>
      <c r="F13" s="63"/>
      <c r="G13" s="63"/>
      <c r="H13" s="63"/>
      <c r="I13" s="64"/>
    </row>
    <row r="19" spans="1:9" ht="27.75" customHeight="1">
      <c r="A19" s="53" t="s">
        <v>107</v>
      </c>
      <c r="B19" s="53" t="s">
        <v>108</v>
      </c>
      <c r="C19" s="58"/>
      <c r="D19" s="58"/>
      <c r="E19" s="58"/>
      <c r="F19" s="58"/>
      <c r="G19" s="58"/>
      <c r="H19" s="55"/>
      <c r="I19" s="59"/>
    </row>
    <row r="20" spans="1:9" ht="27.75" customHeight="1">
      <c r="A20" s="54"/>
      <c r="B20" s="60"/>
      <c r="C20" s="61"/>
      <c r="D20" s="61"/>
      <c r="E20" s="61"/>
      <c r="F20" s="61"/>
      <c r="G20" s="61"/>
      <c r="H20" s="61"/>
      <c r="I20" s="61"/>
    </row>
    <row r="21" spans="1:9" ht="27.75" customHeight="1">
      <c r="A21" s="22"/>
      <c r="B21" s="62"/>
      <c r="C21" s="63"/>
      <c r="D21" s="63"/>
      <c r="E21" s="63"/>
      <c r="F21" s="63"/>
      <c r="G21" s="63"/>
      <c r="H21" s="63"/>
      <c r="I21" s="64"/>
    </row>
    <row r="22" spans="1:9" ht="27.75" customHeight="1">
      <c r="A22" s="54"/>
      <c r="B22" s="60"/>
      <c r="C22" s="61"/>
      <c r="D22" s="61"/>
      <c r="E22" s="61"/>
      <c r="F22" s="61"/>
      <c r="G22" s="61"/>
      <c r="H22" s="61"/>
      <c r="I22" s="61"/>
    </row>
    <row r="23" spans="1:9" ht="27.75" customHeight="1">
      <c r="A23" s="22"/>
      <c r="B23" s="62"/>
      <c r="C23" s="63"/>
      <c r="D23" s="63"/>
      <c r="E23" s="63"/>
      <c r="F23" s="63"/>
      <c r="G23" s="63"/>
      <c r="H23" s="63"/>
      <c r="I23" s="64"/>
    </row>
    <row r="24" spans="1:9" ht="27.75" customHeight="1">
      <c r="A24" s="54"/>
      <c r="B24" s="60"/>
      <c r="C24" s="61"/>
      <c r="D24" s="61"/>
      <c r="E24" s="61"/>
      <c r="F24" s="61"/>
      <c r="G24" s="61"/>
      <c r="H24" s="61"/>
      <c r="I24" s="61"/>
    </row>
    <row r="25" spans="1:9" ht="27.75" customHeight="1">
      <c r="A25" s="22"/>
      <c r="B25" s="62"/>
      <c r="C25" s="63"/>
      <c r="D25" s="63"/>
      <c r="E25" s="63"/>
      <c r="F25" s="63"/>
      <c r="G25" s="63"/>
      <c r="H25" s="63"/>
      <c r="I25" s="64"/>
    </row>
    <row r="26" spans="1:9" ht="27.75" customHeight="1">
      <c r="A26" s="54"/>
      <c r="B26" s="60"/>
      <c r="C26" s="61"/>
      <c r="D26" s="61"/>
      <c r="E26" s="61"/>
      <c r="F26" s="61"/>
      <c r="G26" s="61"/>
      <c r="H26" s="61"/>
      <c r="I26" s="61"/>
    </row>
    <row r="27" spans="1:9" ht="27.75" customHeight="1">
      <c r="A27" s="22"/>
      <c r="B27" s="62"/>
      <c r="C27" s="63"/>
      <c r="D27" s="63"/>
      <c r="E27" s="63"/>
      <c r="F27" s="63"/>
      <c r="G27" s="63"/>
      <c r="H27" s="63"/>
      <c r="I27" s="64"/>
    </row>
    <row r="28" spans="1:9" ht="27.75" customHeight="1">
      <c r="A28" s="54"/>
      <c r="B28" s="60"/>
      <c r="C28" s="61"/>
      <c r="D28" s="61"/>
      <c r="E28" s="61"/>
      <c r="F28" s="61"/>
      <c r="G28" s="61"/>
      <c r="H28" s="61"/>
      <c r="I28" s="61"/>
    </row>
    <row r="29" spans="1:9" ht="27.75" customHeight="1">
      <c r="A29" s="22"/>
      <c r="B29" s="62"/>
      <c r="C29" s="63"/>
      <c r="D29" s="63"/>
      <c r="E29" s="63"/>
      <c r="F29" s="63"/>
      <c r="G29" s="63"/>
      <c r="H29" s="63"/>
      <c r="I29" s="64"/>
    </row>
    <row r="30" spans="1:9" ht="27.75" customHeight="1">
      <c r="A30" s="54"/>
      <c r="B30" s="60"/>
      <c r="C30" s="61"/>
      <c r="D30" s="61"/>
      <c r="E30" s="61"/>
      <c r="F30" s="61"/>
      <c r="G30" s="61"/>
      <c r="H30" s="61"/>
      <c r="I30" s="61"/>
    </row>
    <row r="31" spans="1:9" ht="27.75" customHeight="1">
      <c r="A31" s="22"/>
      <c r="B31" s="62"/>
      <c r="C31" s="63"/>
      <c r="D31" s="63"/>
      <c r="E31" s="63"/>
      <c r="F31" s="63"/>
      <c r="G31" s="63"/>
      <c r="H31" s="63"/>
      <c r="I31" s="64"/>
    </row>
    <row r="32" spans="1:9" ht="27.75" customHeight="1">
      <c r="A32" s="54"/>
      <c r="B32" s="60"/>
      <c r="C32" s="61"/>
      <c r="D32" s="61"/>
      <c r="E32" s="61"/>
      <c r="F32" s="61"/>
      <c r="G32" s="61"/>
      <c r="H32" s="61"/>
      <c r="I32" s="61"/>
    </row>
    <row r="33" spans="1:9" ht="27.75" customHeight="1">
      <c r="A33" s="22"/>
      <c r="B33" s="62"/>
      <c r="C33" s="63"/>
      <c r="D33" s="63"/>
      <c r="E33" s="63"/>
      <c r="F33" s="63"/>
      <c r="G33" s="63"/>
      <c r="H33" s="63"/>
      <c r="I33" s="64"/>
    </row>
    <row r="34" spans="1:9" ht="27.75" customHeight="1">
      <c r="A34" s="54"/>
      <c r="B34" s="60"/>
      <c r="C34" s="61"/>
      <c r="D34" s="61"/>
      <c r="E34" s="61"/>
      <c r="F34" s="61"/>
      <c r="G34" s="61"/>
      <c r="H34" s="61"/>
      <c r="I34" s="61"/>
    </row>
    <row r="35" spans="1:9" ht="27.75" customHeight="1">
      <c r="A35" s="22"/>
      <c r="B35" s="62"/>
      <c r="C35" s="63"/>
      <c r="D35" s="63"/>
      <c r="E35" s="63"/>
      <c r="F35" s="63"/>
      <c r="G35" s="63"/>
      <c r="H35" s="63"/>
      <c r="I35" s="64"/>
    </row>
  </sheetData>
  <sheetProtection/>
  <printOptions/>
  <pageMargins left="0.787401575" right="0.787401575" top="0.984251969" bottom="0.984251969" header="0.5" footer="0.5"/>
  <pageSetup orientation="portrait" paperSize="9" scale="77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 Krajewski</dc:creator>
  <cp:keywords/>
  <dc:description/>
  <cp:lastModifiedBy> </cp:lastModifiedBy>
  <cp:lastPrinted>2014-03-17T09:12:33Z</cp:lastPrinted>
  <dcterms:created xsi:type="dcterms:W3CDTF">2005-03-14T19:26:29Z</dcterms:created>
  <dcterms:modified xsi:type="dcterms:W3CDTF">2015-02-21T22:30:00Z</dcterms:modified>
  <cp:category/>
  <cp:version/>
  <cp:contentType/>
  <cp:contentStatus/>
</cp:coreProperties>
</file>